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mpezar aquí" sheetId="1" r:id="rId4"/>
    <sheet state="visible" name="Parámetros" sheetId="2" r:id="rId5"/>
    <sheet state="visible" name="Calculadora" sheetId="3" r:id="rId6"/>
    <sheet state="visible" name="Insights" sheetId="4" r:id="rId7"/>
    <sheet state="visible" name="Glosario" sheetId="5" r:id="rId8"/>
  </sheets>
  <definedNames/>
  <calcPr/>
  <extLst>
    <ext uri="GoogleSheetsCustomDataVersion2">
      <go:sheetsCustomData xmlns:go="http://customooxmlschemas.google.com/" r:id="rId9" roundtripDataChecksum="FNXXZ4rKotMzrUbNUUBHK2UBuMTK+sN6tXzCSGBlB9k="/>
    </ext>
  </extLst>
</workbook>
</file>

<file path=xl/sharedStrings.xml><?xml version="1.0" encoding="utf-8"?>
<sst xmlns="http://schemas.openxmlformats.org/spreadsheetml/2006/main" count="102" uniqueCount="80">
  <si>
    <t>Calculadora de Rentabilidad de Platos</t>
  </si>
  <si>
    <t>👋 Bienvenido/a. Esta herramienta te ayuda a medir la rentabilidad de cada plato de tu menú. Concretamente, vas a poder calcular el margen por plato y estimar la ganancia mensual según su popularidad. Usa los umbrales de la hoja 'Parámetros' para colorear automáticamente los platos (verde/amarillo/rojo).</t>
  </si>
  <si>
    <t>Cómo usarla (3 pasos):</t>
  </si>
  <si>
    <t>1) Carga tus platos en 'Calculadora' (costo insumos, precio, categoría y ventas mensuales).</t>
  </si>
  <si>
    <t>2) Mira 'Insights' para ver promedios, top rentables y oportunidades de mejora por categoría.</t>
  </si>
  <si>
    <t>3) Ajusta recetas o precios y repite el análisis.</t>
  </si>
  <si>
    <t>Sugerencia Fudo: con el control de stock y reportes de Fudo puedes ver la rentabilidad por plato en tiempo real.</t>
  </si>
  <si>
    <t>Navegación rápida</t>
  </si>
  <si>
    <t>Hoja</t>
  </si>
  <si>
    <t>Para qué sirve</t>
  </si>
  <si>
    <t>Calculadora</t>
  </si>
  <si>
    <t>Cargar platos y ver margen/rentabilidad + ganancia mensual</t>
  </si>
  <si>
    <t>Parámetros</t>
  </si>
  <si>
    <t>Umbrales de color y objetivos de food cost</t>
  </si>
  <si>
    <t>Insights</t>
  </si>
  <si>
    <t>Promedios, top rentables y resumen por categoría</t>
  </si>
  <si>
    <t>Glosario</t>
  </si>
  <si>
    <t>Definiciones y recomendaciones Fudo</t>
  </si>
  <si>
    <t>Parámetros y umbrales</t>
  </si>
  <si>
    <t>Parámetro</t>
  </si>
  <si>
    <t>Descripción</t>
  </si>
  <si>
    <t>Valor</t>
  </si>
  <si>
    <t>Umbral Verde (%)</t>
  </si>
  <si>
    <t>Rentabilidad del plato igual o mayor a este valor</t>
  </si>
  <si>
    <t>Umbral Amarillo (%)</t>
  </si>
  <si>
    <t>Rentabilidad entre amarillo y verde</t>
  </si>
  <si>
    <t>Umbral Rojo (%)</t>
  </si>
  <si>
    <t>Rentabilidad menor a este valor</t>
  </si>
  <si>
    <t>Food cost objetivo (%)</t>
  </si>
  <si>
    <t>Objetivo de costo de insumos sobre precio de venta</t>
  </si>
  <si>
    <t>Categorías de platos (editable)</t>
  </si>
  <si>
    <t>Categoría</t>
  </si>
  <si>
    <t>Entrada</t>
  </si>
  <si>
    <t>Principal</t>
  </si>
  <si>
    <t>Postre</t>
  </si>
  <si>
    <t>Bebida</t>
  </si>
  <si>
    <t>Acompañamiento</t>
  </si>
  <si>
    <t>Otro</t>
  </si>
  <si>
    <t>ID</t>
  </si>
  <si>
    <t>Plato</t>
  </si>
  <si>
    <t>Unidad porción</t>
  </si>
  <si>
    <t>Costo insumos ($)</t>
  </si>
  <si>
    <t>Precio venta ($)</t>
  </si>
  <si>
    <t>Margen unitario ($)</t>
  </si>
  <si>
    <t>Rentabilidad (%)</t>
  </si>
  <si>
    <t>Ventas mensuales (unid.)</t>
  </si>
  <si>
    <t>Ingreso mensual ($)</t>
  </si>
  <si>
    <t>Ganancia mensual ($)</t>
  </si>
  <si>
    <t>Milanesa con papas</t>
  </si>
  <si>
    <t>Pizza napolitana</t>
  </si>
  <si>
    <t>Cerveza artesanal</t>
  </si>
  <si>
    <t>Vaso 500ml</t>
  </si>
  <si>
    <t>Ensalada César</t>
  </si>
  <si>
    <t>Flan casero</t>
  </si>
  <si>
    <t>Porción</t>
  </si>
  <si>
    <t>Pavlova</t>
  </si>
  <si>
    <t>Resumen</t>
  </si>
  <si>
    <t>Insights y atajos para decidir</t>
  </si>
  <si>
    <t>Métrica</t>
  </si>
  <si>
    <t>Promedio rentabilidad (%)</t>
  </si>
  <si>
    <t>Ingreso mensual estimado ($)</t>
  </si>
  <si>
    <t>Ganancia mensual estimada ($)</t>
  </si>
  <si>
    <t>Resumen por categoría</t>
  </si>
  <si>
    <t>Tip:</t>
  </si>
  <si>
    <t>Usá filtros en la hoja 'Calculadora' para ordenar por 'Rentabilidad (%)' o 'Ganancia mensual ($)'.</t>
  </si>
  <si>
    <t>Glosario y recomendaciones Fudo</t>
  </si>
  <si>
    <t>Término</t>
  </si>
  <si>
    <t>Definición</t>
  </si>
  <si>
    <t>Costo de insumos ($)</t>
  </si>
  <si>
    <t>Suma de materias primas y packaging por porción.</t>
  </si>
  <si>
    <t>Precio de venta ($)</t>
  </si>
  <si>
    <t>Precio final cobrado al cliente.</t>
  </si>
  <si>
    <t>Precio – Costo de insumos.</t>
  </si>
  <si>
    <t>Margen / Precio.</t>
  </si>
  <si>
    <t>Cantidad de porciones vendidas en un mes.</t>
  </si>
  <si>
    <t>Margen unitario × Ventas mensuales.</t>
  </si>
  <si>
    <t>Food cost objetivo</t>
  </si>
  <si>
    <t>Porcentaje objetivo de costo/venta (ver 'Parámetros').</t>
  </si>
  <si>
    <t>Consejo Fudo</t>
  </si>
  <si>
    <t>Controla stock, caja y ventas con Fudo para ver estos indicadores en tiempo real.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</si>
</sst>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35.0"/>
      <color rgb="FFFFFFFF"/>
      <name val="Barlow"/>
    </font>
    <font>
      <color theme="1"/>
      <name val="Barlow"/>
    </font>
    <font/>
    <font>
      <sz val="20.0"/>
      <color theme="1"/>
      <name val="Barlow"/>
    </font>
    <font>
      <b/>
      <sz val="20.0"/>
      <color theme="1"/>
      <name val="Barlow"/>
    </font>
    <font>
      <color theme="1"/>
      <name val="Calibri"/>
      <scheme val="minor"/>
    </font>
    <font>
      <b/>
      <sz val="20.0"/>
      <color rgb="FFFFFFFF"/>
      <name val="Barlow"/>
    </font>
    <font>
      <b/>
      <sz val="20.0"/>
      <color rgb="FF37394F"/>
      <name val="Barlow"/>
    </font>
    <font>
      <b/>
      <color rgb="FF37394F"/>
      <name val="Barlow"/>
    </font>
    <font>
      <sz val="11.0"/>
      <color theme="1"/>
      <name val="Barlow"/>
    </font>
    <font>
      <b/>
      <sz val="30.0"/>
      <color rgb="FFFFFFFF"/>
      <name val="Barlow"/>
    </font>
    <font>
      <sz val="20.0"/>
      <color rgb="FF1155CC"/>
      <name val="Barlow"/>
    </font>
  </fonts>
  <fills count="8">
    <fill>
      <patternFill patternType="none"/>
    </fill>
    <fill>
      <patternFill patternType="lightGray"/>
    </fill>
    <fill>
      <patternFill patternType="solid">
        <fgColor rgb="FFFF5023"/>
        <bgColor rgb="FFFF5023"/>
      </patternFill>
    </fill>
    <fill>
      <patternFill patternType="solid">
        <fgColor rgb="FFF5F5F5"/>
        <bgColor rgb="FFF5F5F5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</fills>
  <borders count="20">
    <border/>
    <border>
      <left/>
      <top/>
    </border>
    <border>
      <top/>
    </border>
    <border>
      <left/>
      <bottom/>
    </border>
    <border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top/>
      <bottom/>
    </border>
    <border>
      <top/>
      <bottom/>
    </border>
    <border>
      <left style="thin">
        <color rgb="FFDDDDDD"/>
      </left>
      <right style="thin">
        <color rgb="FFDDDDDD"/>
      </right>
      <bottom style="thin">
        <color rgb="FFDDDDDD"/>
      </bottom>
    </border>
    <border>
      <left style="thin">
        <color rgb="FFDDDDDD"/>
      </left>
      <bottom style="thin">
        <color rgb="FFDDDDDD"/>
      </bottom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</border>
    <border>
      <left style="thin">
        <color rgb="FFDDDDDD"/>
      </left>
      <top style="thin">
        <color rgb="FFDDDDDD"/>
      </top>
      <bottom style="thin">
        <color rgb="FFDDDDDD"/>
      </bottom>
    </border>
    <border>
      <left style="thin">
        <color rgb="FFDDDDDD"/>
      </left>
      <right style="thin">
        <color rgb="FFDDDDDD"/>
      </right>
      <top style="thin">
        <color rgb="FFDDDDDD"/>
      </top>
    </border>
    <border>
      <left style="thin">
        <color rgb="FFDDDDDD"/>
      </left>
      <top style="thin">
        <color rgb="FFDDDDDD"/>
      </top>
    </border>
    <border>
      <right/>
      <top/>
    </border>
    <border>
      <left style="thin">
        <color rgb="FFDDDDDD"/>
      </left>
      <right style="thin">
        <color rgb="FFDDDDDD"/>
      </right>
    </border>
    <border>
      <left style="thin">
        <color rgb="FFDDDDDD"/>
      </left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Font="1"/>
    <xf borderId="1" fillId="2" fontId="1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2" numFmtId="0" xfId="0" applyBorder="1" applyFont="1"/>
    <xf borderId="6" fillId="0" fontId="2" numFmtId="0" xfId="0" applyBorder="1" applyFont="1"/>
    <xf borderId="6" fillId="0" fontId="4" numFmtId="0" xfId="0" applyAlignment="1" applyBorder="1" applyFont="1">
      <alignment readingOrder="0" shrinkToFit="0" vertical="center" wrapText="1"/>
    </xf>
    <xf borderId="7" fillId="0" fontId="3" numFmtId="0" xfId="0" applyBorder="1" applyFont="1"/>
    <xf borderId="8" fillId="0" fontId="3" numFmtId="0" xfId="0" applyBorder="1" applyFont="1"/>
    <xf borderId="5" fillId="0" fontId="4" numFmtId="0" xfId="0" applyAlignment="1" applyBorder="1" applyFont="1">
      <alignment shrinkToFit="0" wrapText="1"/>
    </xf>
    <xf borderId="5" fillId="0" fontId="4" numFmtId="0" xfId="0" applyBorder="1" applyFont="1"/>
    <xf borderId="5" fillId="0" fontId="5" numFmtId="0" xfId="0" applyAlignment="1" applyBorder="1" applyFont="1">
      <alignment shrinkToFit="0" wrapText="1"/>
    </xf>
    <xf borderId="6" fillId="0" fontId="4" numFmtId="0" xfId="0" applyAlignment="1" applyBorder="1" applyFont="1">
      <alignment readingOrder="0" shrinkToFit="0" wrapText="1"/>
    </xf>
    <xf borderId="5" fillId="0" fontId="5" numFmtId="0" xfId="0" applyAlignment="1" applyBorder="1" applyFont="1">
      <alignment readingOrder="0" shrinkToFit="0" vertical="center" wrapText="1"/>
    </xf>
    <xf borderId="6" fillId="0" fontId="5" numFmtId="0" xfId="0" applyAlignment="1" applyBorder="1" applyFont="1">
      <alignment readingOrder="0" shrinkToFit="0" vertical="center" wrapText="1"/>
    </xf>
    <xf borderId="5" fillId="0" fontId="5" numFmtId="0" xfId="0" applyBorder="1" applyFont="1"/>
    <xf borderId="5" fillId="0" fontId="6" numFmtId="0" xfId="0" applyBorder="1" applyFont="1"/>
    <xf borderId="5" fillId="3" fontId="5" numFmtId="0" xfId="0" applyAlignment="1" applyBorder="1" applyFill="1" applyFont="1">
      <alignment horizontal="center" vertical="center"/>
    </xf>
    <xf borderId="6" fillId="3" fontId="5" numFmtId="0" xfId="0" applyAlignment="1" applyBorder="1" applyFont="1">
      <alignment horizontal="center" vertical="center"/>
    </xf>
    <xf borderId="5" fillId="0" fontId="4" numFmtId="0" xfId="0" applyBorder="1" applyFont="1"/>
    <xf borderId="0" fillId="2" fontId="7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9" fillId="2" fontId="7" numFmtId="0" xfId="0" applyAlignment="1" applyBorder="1" applyFont="1">
      <alignment horizontal="center" vertical="center"/>
    </xf>
    <xf borderId="10" fillId="0" fontId="3" numFmtId="0" xfId="0" applyBorder="1" applyFont="1"/>
    <xf borderId="5" fillId="0" fontId="7" numFmtId="0" xfId="0" applyAlignment="1" applyBorder="1" applyFont="1">
      <alignment horizontal="center" vertical="center"/>
    </xf>
    <xf borderId="11" fillId="3" fontId="8" numFmtId="0" xfId="0" applyAlignment="1" applyBorder="1" applyFont="1">
      <alignment horizontal="center" vertical="center"/>
    </xf>
    <xf borderId="12" fillId="3" fontId="8" numFmtId="0" xfId="0" applyAlignment="1" applyBorder="1" applyFont="1">
      <alignment horizontal="center" vertical="center"/>
    </xf>
    <xf borderId="13" fillId="4" fontId="4" numFmtId="0" xfId="0" applyBorder="1" applyFill="1" applyFont="1"/>
    <xf borderId="14" fillId="4" fontId="4" numFmtId="0" xfId="0" applyBorder="1" applyFont="1"/>
    <xf borderId="13" fillId="5" fontId="4" numFmtId="0" xfId="0" applyBorder="1" applyFill="1" applyFont="1"/>
    <xf borderId="14" fillId="5" fontId="4" numFmtId="0" xfId="0" applyBorder="1" applyFont="1"/>
    <xf borderId="13" fillId="6" fontId="4" numFmtId="0" xfId="0" applyBorder="1" applyFill="1" applyFont="1"/>
    <xf borderId="14" fillId="6" fontId="4" numFmtId="0" xfId="0" applyBorder="1" applyFont="1"/>
    <xf borderId="15" fillId="7" fontId="4" numFmtId="0" xfId="0" applyBorder="1" applyFill="1" applyFont="1"/>
    <xf borderId="16" fillId="7" fontId="4" numFmtId="0" xfId="0" applyBorder="1" applyFont="1"/>
    <xf borderId="5" fillId="0" fontId="8" numFmtId="0" xfId="0" applyBorder="1" applyFont="1"/>
    <xf borderId="5" fillId="3" fontId="8" numFmtId="0" xfId="0" applyAlignment="1" applyBorder="1" applyFont="1">
      <alignment horizontal="center" vertical="center"/>
    </xf>
    <xf borderId="13" fillId="3" fontId="9" numFmtId="0" xfId="0" applyAlignment="1" applyBorder="1" applyFont="1">
      <alignment horizontal="center" vertical="center"/>
    </xf>
    <xf borderId="13" fillId="0" fontId="10" numFmtId="0" xfId="0" applyAlignment="1" applyBorder="1" applyFont="1">
      <alignment readingOrder="0"/>
    </xf>
    <xf borderId="13" fillId="0" fontId="10" numFmtId="0" xfId="0" applyBorder="1" applyFont="1"/>
    <xf borderId="13" fillId="0" fontId="9" numFmtId="0" xfId="0" applyBorder="1" applyFont="1"/>
    <xf borderId="1" fillId="2" fontId="11" numFmtId="0" xfId="0" applyAlignment="1" applyBorder="1" applyFont="1">
      <alignment horizontal="center" vertical="center"/>
    </xf>
    <xf borderId="17" fillId="0" fontId="3" numFmtId="0" xfId="0" applyBorder="1" applyFont="1"/>
    <xf borderId="9" fillId="2" fontId="11" numFmtId="0" xfId="0" applyAlignment="1" applyBorder="1" applyFont="1">
      <alignment horizontal="center" vertical="center"/>
    </xf>
    <xf borderId="18" fillId="3" fontId="8" numFmtId="0" xfId="0" applyAlignment="1" applyBorder="1" applyFont="1">
      <alignment horizontal="center" vertical="center"/>
    </xf>
    <xf borderId="19" fillId="3" fontId="8" numFmtId="0" xfId="0" applyAlignment="1" applyBorder="1" applyFont="1">
      <alignment horizontal="center" vertical="center"/>
    </xf>
    <xf borderId="5" fillId="0" fontId="4" numFmtId="0" xfId="0" applyAlignment="1" applyBorder="1" applyFont="1">
      <alignment readingOrder="0"/>
    </xf>
    <xf borderId="5" fillId="0" fontId="4" numFmtId="0" xfId="0" applyAlignment="1" applyBorder="1" applyFont="1">
      <alignment readingOrder="0"/>
    </xf>
    <xf borderId="5" fillId="0" fontId="12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0017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76325" cy="3810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00050" cy="1333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76325" cy="3810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76325" cy="3810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0.0"/>
    <col customWidth="1" min="2" max="2" width="80.0"/>
    <col customWidth="1" min="3" max="6" width="12.0"/>
    <col customWidth="1" min="7" max="26" width="8.71"/>
  </cols>
  <sheetData>
    <row r="1" ht="39.0" customHeight="1">
      <c r="A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6.7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7"/>
      <c r="B4" s="7"/>
      <c r="C4" s="7"/>
      <c r="D4" s="7"/>
      <c r="E4" s="7"/>
      <c r="F4" s="7"/>
      <c r="G4" s="7"/>
      <c r="H4" s="7"/>
      <c r="I4" s="8"/>
      <c r="J4" s="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89.25" customHeight="1">
      <c r="A5" s="9" t="s">
        <v>1</v>
      </c>
      <c r="B5" s="10"/>
      <c r="C5" s="10"/>
      <c r="D5" s="10"/>
      <c r="E5" s="10"/>
      <c r="F5" s="10"/>
      <c r="G5" s="10"/>
      <c r="H5" s="10"/>
      <c r="I5" s="11"/>
      <c r="J5" s="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/>
      <c r="B6" s="13"/>
      <c r="C6" s="7"/>
      <c r="D6" s="7"/>
      <c r="E6" s="7"/>
      <c r="F6" s="7"/>
      <c r="G6" s="7"/>
      <c r="H6" s="7"/>
      <c r="I6" s="8"/>
      <c r="J6" s="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4" t="s">
        <v>2</v>
      </c>
      <c r="B7" s="13"/>
      <c r="C7" s="7"/>
      <c r="D7" s="7"/>
      <c r="E7" s="7"/>
      <c r="F7" s="7"/>
      <c r="G7" s="7"/>
      <c r="H7" s="7"/>
      <c r="I7" s="8"/>
      <c r="J7" s="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5" t="s">
        <v>3</v>
      </c>
      <c r="B8" s="10"/>
      <c r="C8" s="10"/>
      <c r="D8" s="10"/>
      <c r="E8" s="10"/>
      <c r="F8" s="10"/>
      <c r="G8" s="10"/>
      <c r="H8" s="10"/>
      <c r="I8" s="11"/>
      <c r="J8" s="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5" t="s">
        <v>4</v>
      </c>
      <c r="B9" s="10"/>
      <c r="C9" s="10"/>
      <c r="D9" s="10"/>
      <c r="E9" s="10"/>
      <c r="F9" s="10"/>
      <c r="G9" s="10"/>
      <c r="H9" s="10"/>
      <c r="I9" s="11"/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5" t="s">
        <v>5</v>
      </c>
      <c r="B10" s="11"/>
      <c r="C10" s="7"/>
      <c r="D10" s="7"/>
      <c r="E10" s="7"/>
      <c r="F10" s="7"/>
      <c r="G10" s="7"/>
      <c r="H10" s="7"/>
      <c r="I10" s="8"/>
      <c r="J10" s="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2"/>
      <c r="B11" s="13"/>
      <c r="C11" s="7"/>
      <c r="D11" s="7"/>
      <c r="E11" s="7"/>
      <c r="F11" s="7"/>
      <c r="G11" s="7"/>
      <c r="H11" s="7"/>
      <c r="I11" s="8"/>
      <c r="J11" s="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8.25" customHeight="1">
      <c r="A12" s="9" t="s">
        <v>6</v>
      </c>
      <c r="B12" s="10"/>
      <c r="C12" s="10"/>
      <c r="D12" s="10"/>
      <c r="E12" s="10"/>
      <c r="F12" s="10"/>
      <c r="G12" s="10"/>
      <c r="H12" s="10"/>
      <c r="I12" s="11"/>
      <c r="J12" s="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6"/>
      <c r="B13" s="16"/>
      <c r="C13" s="16"/>
      <c r="D13" s="16"/>
      <c r="E13" s="16"/>
      <c r="F13" s="16"/>
      <c r="G13" s="16"/>
      <c r="H13" s="16"/>
      <c r="I13" s="16"/>
      <c r="J13" s="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7"/>
      <c r="B14" s="10"/>
      <c r="C14" s="10"/>
      <c r="D14" s="10"/>
      <c r="E14" s="10"/>
      <c r="F14" s="10"/>
      <c r="G14" s="10"/>
      <c r="H14" s="11"/>
      <c r="I14" s="16"/>
      <c r="J14" s="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6"/>
      <c r="B15" s="16"/>
      <c r="C15" s="16"/>
      <c r="D15" s="16"/>
      <c r="E15" s="16"/>
      <c r="F15" s="16"/>
      <c r="G15" s="16"/>
      <c r="H15" s="16"/>
      <c r="I15" s="16"/>
      <c r="J15" s="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7"/>
      <c r="B16" s="10"/>
      <c r="C16" s="10"/>
      <c r="D16" s="10"/>
      <c r="E16" s="10"/>
      <c r="F16" s="10"/>
      <c r="G16" s="10"/>
      <c r="H16" s="10"/>
      <c r="I16" s="11"/>
      <c r="J16" s="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3"/>
      <c r="B17" s="13"/>
      <c r="C17" s="7"/>
      <c r="D17" s="7"/>
      <c r="E17" s="7"/>
      <c r="F17" s="7"/>
      <c r="G17" s="7"/>
      <c r="H17" s="7"/>
      <c r="I17" s="8"/>
      <c r="J17" s="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3"/>
      <c r="B18" s="13"/>
      <c r="C18" s="7"/>
      <c r="D18" s="7"/>
      <c r="E18" s="7"/>
      <c r="F18" s="7"/>
      <c r="G18" s="7"/>
      <c r="H18" s="7"/>
      <c r="I18" s="8"/>
      <c r="J18" s="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3"/>
      <c r="B19" s="13"/>
      <c r="C19" s="7"/>
      <c r="D19" s="7"/>
      <c r="E19" s="7"/>
      <c r="F19" s="7"/>
      <c r="G19" s="7"/>
      <c r="H19" s="7"/>
      <c r="I19" s="8"/>
      <c r="J19" s="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8" t="s">
        <v>7</v>
      </c>
      <c r="B20" s="13"/>
      <c r="C20" s="7"/>
      <c r="D20" s="7"/>
      <c r="E20" s="7"/>
      <c r="F20" s="7"/>
      <c r="G20" s="7"/>
      <c r="H20" s="7"/>
      <c r="I20" s="8"/>
      <c r="J20" s="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9"/>
      <c r="B21" s="19"/>
      <c r="C21" s="7"/>
      <c r="D21" s="7"/>
      <c r="E21" s="7"/>
      <c r="F21" s="7"/>
      <c r="G21" s="7"/>
      <c r="H21" s="7"/>
      <c r="I21" s="8"/>
      <c r="J21" s="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0" t="s">
        <v>8</v>
      </c>
      <c r="B22" s="21" t="s">
        <v>9</v>
      </c>
      <c r="C22" s="10"/>
      <c r="D22" s="11"/>
      <c r="E22" s="7"/>
      <c r="F22" s="7"/>
      <c r="G22" s="7"/>
      <c r="H22" s="7"/>
      <c r="I22" s="8"/>
      <c r="J22" s="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2" t="s">
        <v>10</v>
      </c>
      <c r="B23" s="22" t="s">
        <v>11</v>
      </c>
      <c r="C23" s="7"/>
      <c r="D23" s="7"/>
      <c r="E23" s="7"/>
      <c r="F23" s="7"/>
      <c r="G23" s="7"/>
      <c r="H23" s="7"/>
      <c r="I23" s="8"/>
      <c r="J23" s="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2" t="s">
        <v>12</v>
      </c>
      <c r="B24" s="22" t="s">
        <v>13</v>
      </c>
      <c r="C24" s="7"/>
      <c r="D24" s="7"/>
      <c r="E24" s="7"/>
      <c r="F24" s="7"/>
      <c r="G24" s="7"/>
      <c r="H24" s="7"/>
      <c r="I24" s="8"/>
      <c r="J24" s="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2" t="s">
        <v>14</v>
      </c>
      <c r="B25" s="22" t="s">
        <v>15</v>
      </c>
      <c r="C25" s="7"/>
      <c r="D25" s="7"/>
      <c r="E25" s="7"/>
      <c r="F25" s="7"/>
      <c r="G25" s="7"/>
      <c r="H25" s="7"/>
      <c r="I25" s="8"/>
      <c r="J25" s="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2" t="s">
        <v>16</v>
      </c>
      <c r="B26" s="22" t="s">
        <v>17</v>
      </c>
      <c r="C26" s="7"/>
      <c r="D26" s="7"/>
      <c r="E26" s="7"/>
      <c r="F26" s="7"/>
      <c r="G26" s="7"/>
      <c r="H26" s="7"/>
      <c r="I26" s="8"/>
      <c r="J26" s="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10">
    <mergeCell ref="A14:H14"/>
    <mergeCell ref="A16:I16"/>
    <mergeCell ref="B22:D22"/>
    <mergeCell ref="A1:J1"/>
    <mergeCell ref="A2:J3"/>
    <mergeCell ref="A5:I5"/>
    <mergeCell ref="A8:I8"/>
    <mergeCell ref="A9:I9"/>
    <mergeCell ref="A10:B10"/>
    <mergeCell ref="A12:I12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1.14"/>
    <col customWidth="1" min="2" max="2" width="93.57"/>
    <col customWidth="1" min="3" max="3" width="53.71"/>
    <col customWidth="1" min="4" max="26" width="8.71"/>
  </cols>
  <sheetData>
    <row r="1" ht="30.0" customHeight="1">
      <c r="A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5" t="s">
        <v>18</v>
      </c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8" t="s">
        <v>19</v>
      </c>
      <c r="B3" s="28" t="s">
        <v>20</v>
      </c>
      <c r="C3" s="29" t="s">
        <v>21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0" t="s">
        <v>22</v>
      </c>
      <c r="B4" s="30" t="s">
        <v>23</v>
      </c>
      <c r="C4" s="31">
        <v>0.65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2" t="s">
        <v>24</v>
      </c>
      <c r="B5" s="32" t="s">
        <v>25</v>
      </c>
      <c r="C5" s="33">
        <v>0.45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34" t="s">
        <v>26</v>
      </c>
      <c r="B6" s="34" t="s">
        <v>27</v>
      </c>
      <c r="C6" s="35">
        <v>0.45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6" t="s">
        <v>28</v>
      </c>
      <c r="B7" s="36" t="s">
        <v>29</v>
      </c>
      <c r="C7" s="37">
        <v>0.35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3"/>
      <c r="B8" s="13"/>
      <c r="C8" s="1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8" t="s">
        <v>30</v>
      </c>
      <c r="B9" s="13"/>
      <c r="C9" s="13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9" t="s">
        <v>31</v>
      </c>
      <c r="B10" s="13"/>
      <c r="C10" s="1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2" t="s">
        <v>32</v>
      </c>
      <c r="B11" s="13"/>
      <c r="C11" s="1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2" t="s">
        <v>33</v>
      </c>
      <c r="B12" s="13"/>
      <c r="C12" s="13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2" t="s">
        <v>34</v>
      </c>
      <c r="B13" s="13"/>
      <c r="C13" s="13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2" t="s">
        <v>35</v>
      </c>
      <c r="B14" s="13"/>
      <c r="C14" s="13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2" t="s">
        <v>36</v>
      </c>
      <c r="B15" s="13"/>
      <c r="C15" s="13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2" t="s">
        <v>37</v>
      </c>
      <c r="B16" s="13"/>
      <c r="C16" s="13"/>
      <c r="D16" s="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/>
      <c r="B17" s="7"/>
      <c r="C17" s="7"/>
      <c r="D17" s="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/>
      <c r="B18" s="7"/>
      <c r="C18" s="7"/>
      <c r="D18" s="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/>
      <c r="B19" s="7"/>
      <c r="C19" s="7"/>
      <c r="D19" s="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/>
      <c r="B20" s="7"/>
      <c r="C20" s="7"/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/>
      <c r="B21" s="7"/>
      <c r="C21" s="7"/>
      <c r="D21" s="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7"/>
      <c r="B22" s="7"/>
      <c r="C22" s="7"/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7"/>
      <c r="B23" s="7"/>
      <c r="C23" s="7"/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7"/>
      <c r="B24" s="7"/>
      <c r="C24" s="7"/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7"/>
      <c r="B25" s="7"/>
      <c r="C25" s="7"/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7"/>
      <c r="B26" s="7"/>
      <c r="C26" s="7"/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7"/>
      <c r="B27" s="7"/>
      <c r="C27" s="7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7"/>
      <c r="B28" s="7"/>
      <c r="C28" s="7"/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7"/>
      <c r="B29" s="7"/>
      <c r="C29" s="7"/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7"/>
      <c r="B30" s="7"/>
      <c r="C30" s="7"/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7"/>
      <c r="B31" s="7"/>
      <c r="C31" s="7"/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7"/>
      <c r="B32" s="7"/>
      <c r="C32" s="7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7"/>
      <c r="B33" s="7"/>
      <c r="C33" s="7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7"/>
      <c r="B34" s="7"/>
      <c r="C34" s="7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7"/>
      <c r="B35" s="7"/>
      <c r="C35" s="7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">
    <mergeCell ref="A1:C1"/>
    <mergeCell ref="A2:C2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8.0"/>
    <col customWidth="1" min="3" max="3" width="18.0"/>
    <col customWidth="1" min="4" max="4" width="16.0"/>
    <col customWidth="1" min="5" max="6" width="20.0"/>
    <col customWidth="1" min="7" max="7" width="22.0"/>
    <col customWidth="1" min="8" max="8" width="20.0"/>
    <col customWidth="1" min="9" max="9" width="24.0"/>
    <col customWidth="1" min="10" max="10" width="22.0"/>
    <col customWidth="1" min="11" max="11" width="24.0"/>
    <col customWidth="1" min="12" max="26" width="8.71"/>
  </cols>
  <sheetData>
    <row r="1">
      <c r="A1" s="2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40" t="s">
        <v>38</v>
      </c>
      <c r="B2" s="40" t="s">
        <v>39</v>
      </c>
      <c r="C2" s="40" t="s">
        <v>31</v>
      </c>
      <c r="D2" s="40" t="s">
        <v>40</v>
      </c>
      <c r="E2" s="40" t="s">
        <v>41</v>
      </c>
      <c r="F2" s="40" t="s">
        <v>42</v>
      </c>
      <c r="G2" s="40" t="s">
        <v>43</v>
      </c>
      <c r="H2" s="40" t="s">
        <v>44</v>
      </c>
      <c r="I2" s="40" t="s">
        <v>45</v>
      </c>
      <c r="J2" s="40" t="s">
        <v>46</v>
      </c>
      <c r="K2" s="40" t="s">
        <v>47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>
        <v>1.0</v>
      </c>
      <c r="B3" s="2" t="s">
        <v>48</v>
      </c>
      <c r="C3" s="2" t="s">
        <v>33</v>
      </c>
      <c r="D3" s="2" t="s">
        <v>39</v>
      </c>
      <c r="E3" s="2">
        <v>1200.0</v>
      </c>
      <c r="F3" s="2">
        <v>4000.0</v>
      </c>
      <c r="G3" s="2">
        <f t="shared" ref="G3:G102" si="1">F3-E3</f>
        <v>2800</v>
      </c>
      <c r="H3" s="2">
        <f t="shared" ref="H3:H102" si="2">IF(F3&gt;0,G3/F3,0)</f>
        <v>0.7</v>
      </c>
      <c r="I3" s="2">
        <v>300.0</v>
      </c>
      <c r="J3" s="2">
        <f t="shared" ref="J3:J102" si="3">F3*I3</f>
        <v>1200000</v>
      </c>
      <c r="K3" s="2">
        <f t="shared" ref="K3:K102" si="4">G3*I3</f>
        <v>840000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>
        <v>2.0</v>
      </c>
      <c r="B4" s="2" t="s">
        <v>49</v>
      </c>
      <c r="C4" s="2" t="s">
        <v>33</v>
      </c>
      <c r="D4" s="2" t="s">
        <v>39</v>
      </c>
      <c r="E4" s="2">
        <v>1800.0</v>
      </c>
      <c r="F4" s="2">
        <v>3500.0</v>
      </c>
      <c r="G4" s="2">
        <f t="shared" si="1"/>
        <v>1700</v>
      </c>
      <c r="H4" s="2">
        <f t="shared" si="2"/>
        <v>0.4857142857</v>
      </c>
      <c r="I4" s="2">
        <v>220.0</v>
      </c>
      <c r="J4" s="2">
        <f t="shared" si="3"/>
        <v>770000</v>
      </c>
      <c r="K4" s="2">
        <f t="shared" si="4"/>
        <v>374000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>
        <v>3.0</v>
      </c>
      <c r="B5" s="2" t="s">
        <v>50</v>
      </c>
      <c r="C5" s="2" t="s">
        <v>35</v>
      </c>
      <c r="D5" s="2" t="s">
        <v>51</v>
      </c>
      <c r="E5" s="2">
        <v>500.0</v>
      </c>
      <c r="F5" s="2">
        <v>1800.0</v>
      </c>
      <c r="G5" s="2">
        <f t="shared" si="1"/>
        <v>1300</v>
      </c>
      <c r="H5" s="2">
        <f t="shared" si="2"/>
        <v>0.7222222222</v>
      </c>
      <c r="I5" s="2">
        <v>380.0</v>
      </c>
      <c r="J5" s="2">
        <f t="shared" si="3"/>
        <v>684000</v>
      </c>
      <c r="K5" s="2">
        <f t="shared" si="4"/>
        <v>494000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>
        <v>4.0</v>
      </c>
      <c r="B6" s="2" t="s">
        <v>52</v>
      </c>
      <c r="C6" s="2" t="s">
        <v>32</v>
      </c>
      <c r="D6" s="2" t="s">
        <v>39</v>
      </c>
      <c r="E6" s="2">
        <v>900.0</v>
      </c>
      <c r="F6" s="2">
        <v>3200.0</v>
      </c>
      <c r="G6" s="2">
        <f t="shared" si="1"/>
        <v>2300</v>
      </c>
      <c r="H6" s="2">
        <f t="shared" si="2"/>
        <v>0.71875</v>
      </c>
      <c r="I6" s="2">
        <v>140.0</v>
      </c>
      <c r="J6" s="2">
        <f t="shared" si="3"/>
        <v>448000</v>
      </c>
      <c r="K6" s="2">
        <f t="shared" si="4"/>
        <v>322000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>
        <v>5.0</v>
      </c>
      <c r="B7" s="2" t="s">
        <v>53</v>
      </c>
      <c r="C7" s="2" t="s">
        <v>34</v>
      </c>
      <c r="D7" s="2" t="s">
        <v>54</v>
      </c>
      <c r="E7" s="2">
        <v>350.0</v>
      </c>
      <c r="F7" s="2">
        <v>1800.0</v>
      </c>
      <c r="G7" s="2">
        <f t="shared" si="1"/>
        <v>1450</v>
      </c>
      <c r="H7" s="2">
        <f t="shared" si="2"/>
        <v>0.8055555556</v>
      </c>
      <c r="I7" s="2">
        <v>160.0</v>
      </c>
      <c r="J7" s="2">
        <f t="shared" si="3"/>
        <v>288000</v>
      </c>
      <c r="K7" s="2">
        <f t="shared" si="4"/>
        <v>232000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1">
        <v>6.0</v>
      </c>
      <c r="B8" s="41" t="s">
        <v>55</v>
      </c>
      <c r="C8" s="41" t="s">
        <v>34</v>
      </c>
      <c r="D8" s="41" t="s">
        <v>54</v>
      </c>
      <c r="E8" s="41">
        <v>350.0</v>
      </c>
      <c r="F8" s="41">
        <v>1800.0</v>
      </c>
      <c r="G8" s="42">
        <f t="shared" si="1"/>
        <v>1450</v>
      </c>
      <c r="H8" s="42">
        <f t="shared" si="2"/>
        <v>0.8055555556</v>
      </c>
      <c r="I8" s="42"/>
      <c r="J8" s="42">
        <f t="shared" si="3"/>
        <v>0</v>
      </c>
      <c r="K8" s="42">
        <f t="shared" si="4"/>
        <v>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2"/>
      <c r="B9" s="42"/>
      <c r="C9" s="42"/>
      <c r="D9" s="42"/>
      <c r="E9" s="42"/>
      <c r="F9" s="42"/>
      <c r="G9" s="42">
        <f t="shared" si="1"/>
        <v>0</v>
      </c>
      <c r="H9" s="42">
        <f t="shared" si="2"/>
        <v>0</v>
      </c>
      <c r="I9" s="42"/>
      <c r="J9" s="42">
        <f t="shared" si="3"/>
        <v>0</v>
      </c>
      <c r="K9" s="42">
        <f t="shared" si="4"/>
        <v>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42"/>
      <c r="B10" s="42"/>
      <c r="C10" s="42"/>
      <c r="D10" s="42"/>
      <c r="E10" s="42"/>
      <c r="F10" s="42"/>
      <c r="G10" s="42">
        <f t="shared" si="1"/>
        <v>0</v>
      </c>
      <c r="H10" s="42">
        <f t="shared" si="2"/>
        <v>0</v>
      </c>
      <c r="I10" s="42"/>
      <c r="J10" s="42">
        <f t="shared" si="3"/>
        <v>0</v>
      </c>
      <c r="K10" s="42">
        <f t="shared" si="4"/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2"/>
      <c r="B11" s="42"/>
      <c r="C11" s="42"/>
      <c r="D11" s="42"/>
      <c r="E11" s="42"/>
      <c r="F11" s="42"/>
      <c r="G11" s="42">
        <f t="shared" si="1"/>
        <v>0</v>
      </c>
      <c r="H11" s="42">
        <f t="shared" si="2"/>
        <v>0</v>
      </c>
      <c r="I11" s="42"/>
      <c r="J11" s="42">
        <f t="shared" si="3"/>
        <v>0</v>
      </c>
      <c r="K11" s="42">
        <f t="shared" si="4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42"/>
      <c r="B12" s="42"/>
      <c r="C12" s="42"/>
      <c r="D12" s="42"/>
      <c r="E12" s="42"/>
      <c r="F12" s="42"/>
      <c r="G12" s="42">
        <f t="shared" si="1"/>
        <v>0</v>
      </c>
      <c r="H12" s="42">
        <f t="shared" si="2"/>
        <v>0</v>
      </c>
      <c r="I12" s="42"/>
      <c r="J12" s="42">
        <f t="shared" si="3"/>
        <v>0</v>
      </c>
      <c r="K12" s="42">
        <f t="shared" si="4"/>
        <v>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42"/>
      <c r="B13" s="42"/>
      <c r="C13" s="42"/>
      <c r="D13" s="42"/>
      <c r="E13" s="42"/>
      <c r="F13" s="42"/>
      <c r="G13" s="42">
        <f t="shared" si="1"/>
        <v>0</v>
      </c>
      <c r="H13" s="42">
        <f t="shared" si="2"/>
        <v>0</v>
      </c>
      <c r="I13" s="42"/>
      <c r="J13" s="42">
        <f t="shared" si="3"/>
        <v>0</v>
      </c>
      <c r="K13" s="42">
        <f t="shared" si="4"/>
        <v>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42"/>
      <c r="B14" s="42"/>
      <c r="C14" s="42"/>
      <c r="D14" s="42"/>
      <c r="E14" s="42"/>
      <c r="F14" s="42"/>
      <c r="G14" s="42">
        <f t="shared" si="1"/>
        <v>0</v>
      </c>
      <c r="H14" s="42">
        <f t="shared" si="2"/>
        <v>0</v>
      </c>
      <c r="I14" s="42"/>
      <c r="J14" s="42">
        <f t="shared" si="3"/>
        <v>0</v>
      </c>
      <c r="K14" s="42">
        <f t="shared" si="4"/>
        <v>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42"/>
      <c r="B15" s="42"/>
      <c r="C15" s="42"/>
      <c r="D15" s="42"/>
      <c r="E15" s="42"/>
      <c r="F15" s="42"/>
      <c r="G15" s="42">
        <f t="shared" si="1"/>
        <v>0</v>
      </c>
      <c r="H15" s="42">
        <f t="shared" si="2"/>
        <v>0</v>
      </c>
      <c r="I15" s="42"/>
      <c r="J15" s="42">
        <f t="shared" si="3"/>
        <v>0</v>
      </c>
      <c r="K15" s="42">
        <f t="shared" si="4"/>
        <v>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42"/>
      <c r="B16" s="42"/>
      <c r="C16" s="42"/>
      <c r="D16" s="42"/>
      <c r="E16" s="42"/>
      <c r="F16" s="42"/>
      <c r="G16" s="42">
        <f t="shared" si="1"/>
        <v>0</v>
      </c>
      <c r="H16" s="42">
        <f t="shared" si="2"/>
        <v>0</v>
      </c>
      <c r="I16" s="42"/>
      <c r="J16" s="42">
        <f t="shared" si="3"/>
        <v>0</v>
      </c>
      <c r="K16" s="42">
        <f t="shared" si="4"/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42"/>
      <c r="B17" s="42"/>
      <c r="C17" s="42"/>
      <c r="D17" s="42"/>
      <c r="E17" s="42"/>
      <c r="F17" s="42"/>
      <c r="G17" s="42">
        <f t="shared" si="1"/>
        <v>0</v>
      </c>
      <c r="H17" s="42">
        <f t="shared" si="2"/>
        <v>0</v>
      </c>
      <c r="I17" s="42"/>
      <c r="J17" s="42">
        <f t="shared" si="3"/>
        <v>0</v>
      </c>
      <c r="K17" s="42">
        <f t="shared" si="4"/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42"/>
      <c r="B18" s="42"/>
      <c r="C18" s="42"/>
      <c r="D18" s="42"/>
      <c r="E18" s="42"/>
      <c r="F18" s="42"/>
      <c r="G18" s="42">
        <f t="shared" si="1"/>
        <v>0</v>
      </c>
      <c r="H18" s="42">
        <f t="shared" si="2"/>
        <v>0</v>
      </c>
      <c r="I18" s="42"/>
      <c r="J18" s="42">
        <f t="shared" si="3"/>
        <v>0</v>
      </c>
      <c r="K18" s="42">
        <f t="shared" si="4"/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42"/>
      <c r="B19" s="42"/>
      <c r="C19" s="42"/>
      <c r="D19" s="42"/>
      <c r="E19" s="42"/>
      <c r="F19" s="42"/>
      <c r="G19" s="42">
        <f t="shared" si="1"/>
        <v>0</v>
      </c>
      <c r="H19" s="42">
        <f t="shared" si="2"/>
        <v>0</v>
      </c>
      <c r="I19" s="42"/>
      <c r="J19" s="42">
        <f t="shared" si="3"/>
        <v>0</v>
      </c>
      <c r="K19" s="42">
        <f t="shared" si="4"/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42"/>
      <c r="B20" s="42"/>
      <c r="C20" s="42"/>
      <c r="D20" s="42"/>
      <c r="E20" s="42"/>
      <c r="F20" s="42"/>
      <c r="G20" s="42">
        <f t="shared" si="1"/>
        <v>0</v>
      </c>
      <c r="H20" s="42">
        <f t="shared" si="2"/>
        <v>0</v>
      </c>
      <c r="I20" s="42"/>
      <c r="J20" s="42">
        <f t="shared" si="3"/>
        <v>0</v>
      </c>
      <c r="K20" s="42">
        <f t="shared" si="4"/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42"/>
      <c r="B21" s="42"/>
      <c r="C21" s="42"/>
      <c r="D21" s="42"/>
      <c r="E21" s="42"/>
      <c r="F21" s="42"/>
      <c r="G21" s="42">
        <f t="shared" si="1"/>
        <v>0</v>
      </c>
      <c r="H21" s="42">
        <f t="shared" si="2"/>
        <v>0</v>
      </c>
      <c r="I21" s="42"/>
      <c r="J21" s="42">
        <f t="shared" si="3"/>
        <v>0</v>
      </c>
      <c r="K21" s="42">
        <f t="shared" si="4"/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42"/>
      <c r="B22" s="42"/>
      <c r="C22" s="42"/>
      <c r="D22" s="42"/>
      <c r="E22" s="42"/>
      <c r="F22" s="42"/>
      <c r="G22" s="42">
        <f t="shared" si="1"/>
        <v>0</v>
      </c>
      <c r="H22" s="42">
        <f t="shared" si="2"/>
        <v>0</v>
      </c>
      <c r="I22" s="42"/>
      <c r="J22" s="42">
        <f t="shared" si="3"/>
        <v>0</v>
      </c>
      <c r="K22" s="42">
        <f t="shared" si="4"/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42"/>
      <c r="B23" s="42"/>
      <c r="C23" s="42"/>
      <c r="D23" s="42"/>
      <c r="E23" s="42"/>
      <c r="F23" s="42"/>
      <c r="G23" s="42">
        <f t="shared" si="1"/>
        <v>0</v>
      </c>
      <c r="H23" s="42">
        <f t="shared" si="2"/>
        <v>0</v>
      </c>
      <c r="I23" s="42"/>
      <c r="J23" s="42">
        <f t="shared" si="3"/>
        <v>0</v>
      </c>
      <c r="K23" s="42">
        <f t="shared" si="4"/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42"/>
      <c r="B24" s="42"/>
      <c r="C24" s="42"/>
      <c r="D24" s="42"/>
      <c r="E24" s="42"/>
      <c r="F24" s="42"/>
      <c r="G24" s="42">
        <f t="shared" si="1"/>
        <v>0</v>
      </c>
      <c r="H24" s="42">
        <f t="shared" si="2"/>
        <v>0</v>
      </c>
      <c r="I24" s="42"/>
      <c r="J24" s="42">
        <f t="shared" si="3"/>
        <v>0</v>
      </c>
      <c r="K24" s="42">
        <f t="shared" si="4"/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42"/>
      <c r="B25" s="42"/>
      <c r="C25" s="42"/>
      <c r="D25" s="42"/>
      <c r="E25" s="42"/>
      <c r="F25" s="42"/>
      <c r="G25" s="42">
        <f t="shared" si="1"/>
        <v>0</v>
      </c>
      <c r="H25" s="42">
        <f t="shared" si="2"/>
        <v>0</v>
      </c>
      <c r="I25" s="42"/>
      <c r="J25" s="42">
        <f t="shared" si="3"/>
        <v>0</v>
      </c>
      <c r="K25" s="42">
        <f t="shared" si="4"/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42"/>
      <c r="B26" s="42"/>
      <c r="C26" s="42"/>
      <c r="D26" s="42"/>
      <c r="E26" s="42"/>
      <c r="F26" s="42"/>
      <c r="G26" s="42">
        <f t="shared" si="1"/>
        <v>0</v>
      </c>
      <c r="H26" s="42">
        <f t="shared" si="2"/>
        <v>0</v>
      </c>
      <c r="I26" s="42"/>
      <c r="J26" s="42">
        <f t="shared" si="3"/>
        <v>0</v>
      </c>
      <c r="K26" s="42">
        <f t="shared" si="4"/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42"/>
      <c r="B27" s="42"/>
      <c r="C27" s="42"/>
      <c r="D27" s="42"/>
      <c r="E27" s="42"/>
      <c r="F27" s="42"/>
      <c r="G27" s="42">
        <f t="shared" si="1"/>
        <v>0</v>
      </c>
      <c r="H27" s="42">
        <f t="shared" si="2"/>
        <v>0</v>
      </c>
      <c r="I27" s="42"/>
      <c r="J27" s="42">
        <f t="shared" si="3"/>
        <v>0</v>
      </c>
      <c r="K27" s="42">
        <f t="shared" si="4"/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42"/>
      <c r="B28" s="42"/>
      <c r="C28" s="42"/>
      <c r="D28" s="42"/>
      <c r="E28" s="42"/>
      <c r="F28" s="42"/>
      <c r="G28" s="42">
        <f t="shared" si="1"/>
        <v>0</v>
      </c>
      <c r="H28" s="42">
        <f t="shared" si="2"/>
        <v>0</v>
      </c>
      <c r="I28" s="42"/>
      <c r="J28" s="42">
        <f t="shared" si="3"/>
        <v>0</v>
      </c>
      <c r="K28" s="42">
        <f t="shared" si="4"/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42"/>
      <c r="B29" s="42"/>
      <c r="C29" s="42"/>
      <c r="D29" s="42"/>
      <c r="E29" s="42"/>
      <c r="F29" s="42"/>
      <c r="G29" s="42">
        <f t="shared" si="1"/>
        <v>0</v>
      </c>
      <c r="H29" s="42">
        <f t="shared" si="2"/>
        <v>0</v>
      </c>
      <c r="I29" s="42"/>
      <c r="J29" s="42">
        <f t="shared" si="3"/>
        <v>0</v>
      </c>
      <c r="K29" s="42">
        <f t="shared" si="4"/>
        <v>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42"/>
      <c r="B30" s="42"/>
      <c r="C30" s="42"/>
      <c r="D30" s="42"/>
      <c r="E30" s="42"/>
      <c r="F30" s="42"/>
      <c r="G30" s="42">
        <f t="shared" si="1"/>
        <v>0</v>
      </c>
      <c r="H30" s="42">
        <f t="shared" si="2"/>
        <v>0</v>
      </c>
      <c r="I30" s="42"/>
      <c r="J30" s="42">
        <f t="shared" si="3"/>
        <v>0</v>
      </c>
      <c r="K30" s="42">
        <f t="shared" si="4"/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42"/>
      <c r="B31" s="42"/>
      <c r="C31" s="42"/>
      <c r="D31" s="42"/>
      <c r="E31" s="42"/>
      <c r="F31" s="42"/>
      <c r="G31" s="42">
        <f t="shared" si="1"/>
        <v>0</v>
      </c>
      <c r="H31" s="42">
        <f t="shared" si="2"/>
        <v>0</v>
      </c>
      <c r="I31" s="42"/>
      <c r="J31" s="42">
        <f t="shared" si="3"/>
        <v>0</v>
      </c>
      <c r="K31" s="42">
        <f t="shared" si="4"/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42"/>
      <c r="B32" s="42"/>
      <c r="C32" s="42"/>
      <c r="D32" s="42"/>
      <c r="E32" s="42"/>
      <c r="F32" s="42"/>
      <c r="G32" s="42">
        <f t="shared" si="1"/>
        <v>0</v>
      </c>
      <c r="H32" s="42">
        <f t="shared" si="2"/>
        <v>0</v>
      </c>
      <c r="I32" s="42"/>
      <c r="J32" s="42">
        <f t="shared" si="3"/>
        <v>0</v>
      </c>
      <c r="K32" s="42">
        <f t="shared" si="4"/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42"/>
      <c r="B33" s="42"/>
      <c r="C33" s="42"/>
      <c r="D33" s="42"/>
      <c r="E33" s="42"/>
      <c r="F33" s="42"/>
      <c r="G33" s="42">
        <f t="shared" si="1"/>
        <v>0</v>
      </c>
      <c r="H33" s="42">
        <f t="shared" si="2"/>
        <v>0</v>
      </c>
      <c r="I33" s="42"/>
      <c r="J33" s="42">
        <f t="shared" si="3"/>
        <v>0</v>
      </c>
      <c r="K33" s="42">
        <f t="shared" si="4"/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42"/>
      <c r="B34" s="42"/>
      <c r="C34" s="42"/>
      <c r="D34" s="42"/>
      <c r="E34" s="42"/>
      <c r="F34" s="42"/>
      <c r="G34" s="42">
        <f t="shared" si="1"/>
        <v>0</v>
      </c>
      <c r="H34" s="42">
        <f t="shared" si="2"/>
        <v>0</v>
      </c>
      <c r="I34" s="42"/>
      <c r="J34" s="42">
        <f t="shared" si="3"/>
        <v>0</v>
      </c>
      <c r="K34" s="42">
        <f t="shared" si="4"/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2"/>
      <c r="B35" s="42"/>
      <c r="C35" s="42"/>
      <c r="D35" s="42"/>
      <c r="E35" s="42"/>
      <c r="F35" s="42"/>
      <c r="G35" s="42">
        <f t="shared" si="1"/>
        <v>0</v>
      </c>
      <c r="H35" s="42">
        <f t="shared" si="2"/>
        <v>0</v>
      </c>
      <c r="I35" s="42"/>
      <c r="J35" s="42">
        <f t="shared" si="3"/>
        <v>0</v>
      </c>
      <c r="K35" s="42">
        <f t="shared" si="4"/>
        <v>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42"/>
      <c r="B36" s="42"/>
      <c r="C36" s="42"/>
      <c r="D36" s="42"/>
      <c r="E36" s="42"/>
      <c r="F36" s="42"/>
      <c r="G36" s="42">
        <f t="shared" si="1"/>
        <v>0</v>
      </c>
      <c r="H36" s="42">
        <f t="shared" si="2"/>
        <v>0</v>
      </c>
      <c r="I36" s="42"/>
      <c r="J36" s="42">
        <f t="shared" si="3"/>
        <v>0</v>
      </c>
      <c r="K36" s="42">
        <f t="shared" si="4"/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42"/>
      <c r="B37" s="42"/>
      <c r="C37" s="42"/>
      <c r="D37" s="42"/>
      <c r="E37" s="42"/>
      <c r="F37" s="42"/>
      <c r="G37" s="42">
        <f t="shared" si="1"/>
        <v>0</v>
      </c>
      <c r="H37" s="42">
        <f t="shared" si="2"/>
        <v>0</v>
      </c>
      <c r="I37" s="42"/>
      <c r="J37" s="42">
        <f t="shared" si="3"/>
        <v>0</v>
      </c>
      <c r="K37" s="42">
        <f t="shared" si="4"/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42"/>
      <c r="B38" s="42"/>
      <c r="C38" s="42"/>
      <c r="D38" s="42"/>
      <c r="E38" s="42"/>
      <c r="F38" s="42"/>
      <c r="G38" s="42">
        <f t="shared" si="1"/>
        <v>0</v>
      </c>
      <c r="H38" s="42">
        <f t="shared" si="2"/>
        <v>0</v>
      </c>
      <c r="I38" s="42"/>
      <c r="J38" s="42">
        <f t="shared" si="3"/>
        <v>0</v>
      </c>
      <c r="K38" s="42">
        <f t="shared" si="4"/>
        <v>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42"/>
      <c r="B39" s="42"/>
      <c r="C39" s="42"/>
      <c r="D39" s="42"/>
      <c r="E39" s="42"/>
      <c r="F39" s="42"/>
      <c r="G39" s="42">
        <f t="shared" si="1"/>
        <v>0</v>
      </c>
      <c r="H39" s="42">
        <f t="shared" si="2"/>
        <v>0</v>
      </c>
      <c r="I39" s="42"/>
      <c r="J39" s="42">
        <f t="shared" si="3"/>
        <v>0</v>
      </c>
      <c r="K39" s="42">
        <f t="shared" si="4"/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42"/>
      <c r="B40" s="42"/>
      <c r="C40" s="42"/>
      <c r="D40" s="42"/>
      <c r="E40" s="42"/>
      <c r="F40" s="42"/>
      <c r="G40" s="42">
        <f t="shared" si="1"/>
        <v>0</v>
      </c>
      <c r="H40" s="42">
        <f t="shared" si="2"/>
        <v>0</v>
      </c>
      <c r="I40" s="42"/>
      <c r="J40" s="42">
        <f t="shared" si="3"/>
        <v>0</v>
      </c>
      <c r="K40" s="42">
        <f t="shared" si="4"/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42"/>
      <c r="B41" s="42"/>
      <c r="C41" s="42"/>
      <c r="D41" s="42"/>
      <c r="E41" s="42"/>
      <c r="F41" s="42"/>
      <c r="G41" s="42">
        <f t="shared" si="1"/>
        <v>0</v>
      </c>
      <c r="H41" s="42">
        <f t="shared" si="2"/>
        <v>0</v>
      </c>
      <c r="I41" s="42"/>
      <c r="J41" s="42">
        <f t="shared" si="3"/>
        <v>0</v>
      </c>
      <c r="K41" s="42">
        <f t="shared" si="4"/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42"/>
      <c r="B42" s="42"/>
      <c r="C42" s="42"/>
      <c r="D42" s="42"/>
      <c r="E42" s="42"/>
      <c r="F42" s="42"/>
      <c r="G42" s="42">
        <f t="shared" si="1"/>
        <v>0</v>
      </c>
      <c r="H42" s="42">
        <f t="shared" si="2"/>
        <v>0</v>
      </c>
      <c r="I42" s="42"/>
      <c r="J42" s="42">
        <f t="shared" si="3"/>
        <v>0</v>
      </c>
      <c r="K42" s="42">
        <f t="shared" si="4"/>
        <v>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42"/>
      <c r="B43" s="42"/>
      <c r="C43" s="42"/>
      <c r="D43" s="42"/>
      <c r="E43" s="42"/>
      <c r="F43" s="42"/>
      <c r="G43" s="42">
        <f t="shared" si="1"/>
        <v>0</v>
      </c>
      <c r="H43" s="42">
        <f t="shared" si="2"/>
        <v>0</v>
      </c>
      <c r="I43" s="42"/>
      <c r="J43" s="42">
        <f t="shared" si="3"/>
        <v>0</v>
      </c>
      <c r="K43" s="42">
        <f t="shared" si="4"/>
        <v>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42"/>
      <c r="B44" s="42"/>
      <c r="C44" s="42"/>
      <c r="D44" s="42"/>
      <c r="E44" s="42"/>
      <c r="F44" s="42"/>
      <c r="G44" s="42">
        <f t="shared" si="1"/>
        <v>0</v>
      </c>
      <c r="H44" s="42">
        <f t="shared" si="2"/>
        <v>0</v>
      </c>
      <c r="I44" s="42"/>
      <c r="J44" s="42">
        <f t="shared" si="3"/>
        <v>0</v>
      </c>
      <c r="K44" s="42">
        <f t="shared" si="4"/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42"/>
      <c r="B45" s="42"/>
      <c r="C45" s="42"/>
      <c r="D45" s="42"/>
      <c r="E45" s="42"/>
      <c r="F45" s="42"/>
      <c r="G45" s="42">
        <f t="shared" si="1"/>
        <v>0</v>
      </c>
      <c r="H45" s="42">
        <f t="shared" si="2"/>
        <v>0</v>
      </c>
      <c r="I45" s="42"/>
      <c r="J45" s="42">
        <f t="shared" si="3"/>
        <v>0</v>
      </c>
      <c r="K45" s="42">
        <f t="shared" si="4"/>
        <v>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42"/>
      <c r="B46" s="42"/>
      <c r="C46" s="42"/>
      <c r="D46" s="42"/>
      <c r="E46" s="42"/>
      <c r="F46" s="42"/>
      <c r="G46" s="42">
        <f t="shared" si="1"/>
        <v>0</v>
      </c>
      <c r="H46" s="42">
        <f t="shared" si="2"/>
        <v>0</v>
      </c>
      <c r="I46" s="42"/>
      <c r="J46" s="42">
        <f t="shared" si="3"/>
        <v>0</v>
      </c>
      <c r="K46" s="42">
        <f t="shared" si="4"/>
        <v>0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42"/>
      <c r="B47" s="42"/>
      <c r="C47" s="42"/>
      <c r="D47" s="42"/>
      <c r="E47" s="42"/>
      <c r="F47" s="42"/>
      <c r="G47" s="42">
        <f t="shared" si="1"/>
        <v>0</v>
      </c>
      <c r="H47" s="42">
        <f t="shared" si="2"/>
        <v>0</v>
      </c>
      <c r="I47" s="42"/>
      <c r="J47" s="42">
        <f t="shared" si="3"/>
        <v>0</v>
      </c>
      <c r="K47" s="42">
        <f t="shared" si="4"/>
        <v>0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42"/>
      <c r="B48" s="42"/>
      <c r="C48" s="42"/>
      <c r="D48" s="42"/>
      <c r="E48" s="42"/>
      <c r="F48" s="42"/>
      <c r="G48" s="42">
        <f t="shared" si="1"/>
        <v>0</v>
      </c>
      <c r="H48" s="42">
        <f t="shared" si="2"/>
        <v>0</v>
      </c>
      <c r="I48" s="42"/>
      <c r="J48" s="42">
        <f t="shared" si="3"/>
        <v>0</v>
      </c>
      <c r="K48" s="42">
        <f t="shared" si="4"/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42"/>
      <c r="B49" s="42"/>
      <c r="C49" s="42"/>
      <c r="D49" s="42"/>
      <c r="E49" s="42"/>
      <c r="F49" s="42"/>
      <c r="G49" s="42">
        <f t="shared" si="1"/>
        <v>0</v>
      </c>
      <c r="H49" s="42">
        <f t="shared" si="2"/>
        <v>0</v>
      </c>
      <c r="I49" s="42"/>
      <c r="J49" s="42">
        <f t="shared" si="3"/>
        <v>0</v>
      </c>
      <c r="K49" s="42">
        <f t="shared" si="4"/>
        <v>0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42"/>
      <c r="B50" s="42"/>
      <c r="C50" s="42"/>
      <c r="D50" s="42"/>
      <c r="E50" s="42"/>
      <c r="F50" s="42"/>
      <c r="G50" s="42">
        <f t="shared" si="1"/>
        <v>0</v>
      </c>
      <c r="H50" s="42">
        <f t="shared" si="2"/>
        <v>0</v>
      </c>
      <c r="I50" s="42"/>
      <c r="J50" s="42">
        <f t="shared" si="3"/>
        <v>0</v>
      </c>
      <c r="K50" s="42">
        <f t="shared" si="4"/>
        <v>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42"/>
      <c r="B51" s="42"/>
      <c r="C51" s="42"/>
      <c r="D51" s="42"/>
      <c r="E51" s="42"/>
      <c r="F51" s="42"/>
      <c r="G51" s="42">
        <f t="shared" si="1"/>
        <v>0</v>
      </c>
      <c r="H51" s="42">
        <f t="shared" si="2"/>
        <v>0</v>
      </c>
      <c r="I51" s="42"/>
      <c r="J51" s="42">
        <f t="shared" si="3"/>
        <v>0</v>
      </c>
      <c r="K51" s="42">
        <f t="shared" si="4"/>
        <v>0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42"/>
      <c r="B52" s="42"/>
      <c r="C52" s="42"/>
      <c r="D52" s="42"/>
      <c r="E52" s="42"/>
      <c r="F52" s="42"/>
      <c r="G52" s="42">
        <f t="shared" si="1"/>
        <v>0</v>
      </c>
      <c r="H52" s="42">
        <f t="shared" si="2"/>
        <v>0</v>
      </c>
      <c r="I52" s="42"/>
      <c r="J52" s="42">
        <f t="shared" si="3"/>
        <v>0</v>
      </c>
      <c r="K52" s="42">
        <f t="shared" si="4"/>
        <v>0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42"/>
      <c r="B53" s="42"/>
      <c r="C53" s="42"/>
      <c r="D53" s="42"/>
      <c r="E53" s="42"/>
      <c r="F53" s="42"/>
      <c r="G53" s="42">
        <f t="shared" si="1"/>
        <v>0</v>
      </c>
      <c r="H53" s="42">
        <f t="shared" si="2"/>
        <v>0</v>
      </c>
      <c r="I53" s="42"/>
      <c r="J53" s="42">
        <f t="shared" si="3"/>
        <v>0</v>
      </c>
      <c r="K53" s="42">
        <f t="shared" si="4"/>
        <v>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42"/>
      <c r="B54" s="42"/>
      <c r="C54" s="42"/>
      <c r="D54" s="42"/>
      <c r="E54" s="42"/>
      <c r="F54" s="42"/>
      <c r="G54" s="42">
        <f t="shared" si="1"/>
        <v>0</v>
      </c>
      <c r="H54" s="42">
        <f t="shared" si="2"/>
        <v>0</v>
      </c>
      <c r="I54" s="42"/>
      <c r="J54" s="42">
        <f t="shared" si="3"/>
        <v>0</v>
      </c>
      <c r="K54" s="42">
        <f t="shared" si="4"/>
        <v>0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42"/>
      <c r="B55" s="42"/>
      <c r="C55" s="42"/>
      <c r="D55" s="42"/>
      <c r="E55" s="42"/>
      <c r="F55" s="42"/>
      <c r="G55" s="42">
        <f t="shared" si="1"/>
        <v>0</v>
      </c>
      <c r="H55" s="42">
        <f t="shared" si="2"/>
        <v>0</v>
      </c>
      <c r="I55" s="42"/>
      <c r="J55" s="42">
        <f t="shared" si="3"/>
        <v>0</v>
      </c>
      <c r="K55" s="42">
        <f t="shared" si="4"/>
        <v>0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42"/>
      <c r="B56" s="42"/>
      <c r="C56" s="42"/>
      <c r="D56" s="42"/>
      <c r="E56" s="42"/>
      <c r="F56" s="42"/>
      <c r="G56" s="42">
        <f t="shared" si="1"/>
        <v>0</v>
      </c>
      <c r="H56" s="42">
        <f t="shared" si="2"/>
        <v>0</v>
      </c>
      <c r="I56" s="42"/>
      <c r="J56" s="42">
        <f t="shared" si="3"/>
        <v>0</v>
      </c>
      <c r="K56" s="42">
        <f t="shared" si="4"/>
        <v>0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42"/>
      <c r="B57" s="42"/>
      <c r="C57" s="42"/>
      <c r="D57" s="42"/>
      <c r="E57" s="42"/>
      <c r="F57" s="42"/>
      <c r="G57" s="42">
        <f t="shared" si="1"/>
        <v>0</v>
      </c>
      <c r="H57" s="42">
        <f t="shared" si="2"/>
        <v>0</v>
      </c>
      <c r="I57" s="42"/>
      <c r="J57" s="42">
        <f t="shared" si="3"/>
        <v>0</v>
      </c>
      <c r="K57" s="42">
        <f t="shared" si="4"/>
        <v>0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42"/>
      <c r="B58" s="42"/>
      <c r="C58" s="42"/>
      <c r="D58" s="42"/>
      <c r="E58" s="42"/>
      <c r="F58" s="42"/>
      <c r="G58" s="42">
        <f t="shared" si="1"/>
        <v>0</v>
      </c>
      <c r="H58" s="42">
        <f t="shared" si="2"/>
        <v>0</v>
      </c>
      <c r="I58" s="42"/>
      <c r="J58" s="42">
        <f t="shared" si="3"/>
        <v>0</v>
      </c>
      <c r="K58" s="42">
        <f t="shared" si="4"/>
        <v>0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42"/>
      <c r="B59" s="42"/>
      <c r="C59" s="42"/>
      <c r="D59" s="42"/>
      <c r="E59" s="42"/>
      <c r="F59" s="42"/>
      <c r="G59" s="42">
        <f t="shared" si="1"/>
        <v>0</v>
      </c>
      <c r="H59" s="42">
        <f t="shared" si="2"/>
        <v>0</v>
      </c>
      <c r="I59" s="42"/>
      <c r="J59" s="42">
        <f t="shared" si="3"/>
        <v>0</v>
      </c>
      <c r="K59" s="42">
        <f t="shared" si="4"/>
        <v>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42"/>
      <c r="B60" s="42"/>
      <c r="C60" s="42"/>
      <c r="D60" s="42"/>
      <c r="E60" s="42"/>
      <c r="F60" s="42"/>
      <c r="G60" s="42">
        <f t="shared" si="1"/>
        <v>0</v>
      </c>
      <c r="H60" s="42">
        <f t="shared" si="2"/>
        <v>0</v>
      </c>
      <c r="I60" s="42"/>
      <c r="J60" s="42">
        <f t="shared" si="3"/>
        <v>0</v>
      </c>
      <c r="K60" s="42">
        <f t="shared" si="4"/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42"/>
      <c r="B61" s="42"/>
      <c r="C61" s="42"/>
      <c r="D61" s="42"/>
      <c r="E61" s="42"/>
      <c r="F61" s="42"/>
      <c r="G61" s="42">
        <f t="shared" si="1"/>
        <v>0</v>
      </c>
      <c r="H61" s="42">
        <f t="shared" si="2"/>
        <v>0</v>
      </c>
      <c r="I61" s="42"/>
      <c r="J61" s="42">
        <f t="shared" si="3"/>
        <v>0</v>
      </c>
      <c r="K61" s="42">
        <f t="shared" si="4"/>
        <v>0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42"/>
      <c r="B62" s="42"/>
      <c r="C62" s="42"/>
      <c r="D62" s="42"/>
      <c r="E62" s="42"/>
      <c r="F62" s="42"/>
      <c r="G62" s="42">
        <f t="shared" si="1"/>
        <v>0</v>
      </c>
      <c r="H62" s="42">
        <f t="shared" si="2"/>
        <v>0</v>
      </c>
      <c r="I62" s="42"/>
      <c r="J62" s="42">
        <f t="shared" si="3"/>
        <v>0</v>
      </c>
      <c r="K62" s="42">
        <f t="shared" si="4"/>
        <v>0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42"/>
      <c r="B63" s="42"/>
      <c r="C63" s="42"/>
      <c r="D63" s="42"/>
      <c r="E63" s="42"/>
      <c r="F63" s="42"/>
      <c r="G63" s="42">
        <f t="shared" si="1"/>
        <v>0</v>
      </c>
      <c r="H63" s="42">
        <f t="shared" si="2"/>
        <v>0</v>
      </c>
      <c r="I63" s="42"/>
      <c r="J63" s="42">
        <f t="shared" si="3"/>
        <v>0</v>
      </c>
      <c r="K63" s="42">
        <f t="shared" si="4"/>
        <v>0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42"/>
      <c r="B64" s="42"/>
      <c r="C64" s="42"/>
      <c r="D64" s="42"/>
      <c r="E64" s="42"/>
      <c r="F64" s="42"/>
      <c r="G64" s="42">
        <f t="shared" si="1"/>
        <v>0</v>
      </c>
      <c r="H64" s="42">
        <f t="shared" si="2"/>
        <v>0</v>
      </c>
      <c r="I64" s="42"/>
      <c r="J64" s="42">
        <f t="shared" si="3"/>
        <v>0</v>
      </c>
      <c r="K64" s="42">
        <f t="shared" si="4"/>
        <v>0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42"/>
      <c r="B65" s="42"/>
      <c r="C65" s="42"/>
      <c r="D65" s="42"/>
      <c r="E65" s="42"/>
      <c r="F65" s="42"/>
      <c r="G65" s="42">
        <f t="shared" si="1"/>
        <v>0</v>
      </c>
      <c r="H65" s="42">
        <f t="shared" si="2"/>
        <v>0</v>
      </c>
      <c r="I65" s="42"/>
      <c r="J65" s="42">
        <f t="shared" si="3"/>
        <v>0</v>
      </c>
      <c r="K65" s="42">
        <f t="shared" si="4"/>
        <v>0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42"/>
      <c r="B66" s="42"/>
      <c r="C66" s="42"/>
      <c r="D66" s="42"/>
      <c r="E66" s="42"/>
      <c r="F66" s="42"/>
      <c r="G66" s="42">
        <f t="shared" si="1"/>
        <v>0</v>
      </c>
      <c r="H66" s="42">
        <f t="shared" si="2"/>
        <v>0</v>
      </c>
      <c r="I66" s="42"/>
      <c r="J66" s="42">
        <f t="shared" si="3"/>
        <v>0</v>
      </c>
      <c r="K66" s="42">
        <f t="shared" si="4"/>
        <v>0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42"/>
      <c r="B67" s="42"/>
      <c r="C67" s="42"/>
      <c r="D67" s="42"/>
      <c r="E67" s="42"/>
      <c r="F67" s="42"/>
      <c r="G67" s="42">
        <f t="shared" si="1"/>
        <v>0</v>
      </c>
      <c r="H67" s="42">
        <f t="shared" si="2"/>
        <v>0</v>
      </c>
      <c r="I67" s="42"/>
      <c r="J67" s="42">
        <f t="shared" si="3"/>
        <v>0</v>
      </c>
      <c r="K67" s="42">
        <f t="shared" si="4"/>
        <v>0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42"/>
      <c r="B68" s="42"/>
      <c r="C68" s="42"/>
      <c r="D68" s="42"/>
      <c r="E68" s="42"/>
      <c r="F68" s="42"/>
      <c r="G68" s="42">
        <f t="shared" si="1"/>
        <v>0</v>
      </c>
      <c r="H68" s="42">
        <f t="shared" si="2"/>
        <v>0</v>
      </c>
      <c r="I68" s="42"/>
      <c r="J68" s="42">
        <f t="shared" si="3"/>
        <v>0</v>
      </c>
      <c r="K68" s="42">
        <f t="shared" si="4"/>
        <v>0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42"/>
      <c r="B69" s="42"/>
      <c r="C69" s="42"/>
      <c r="D69" s="42"/>
      <c r="E69" s="42"/>
      <c r="F69" s="42"/>
      <c r="G69" s="42">
        <f t="shared" si="1"/>
        <v>0</v>
      </c>
      <c r="H69" s="42">
        <f t="shared" si="2"/>
        <v>0</v>
      </c>
      <c r="I69" s="42"/>
      <c r="J69" s="42">
        <f t="shared" si="3"/>
        <v>0</v>
      </c>
      <c r="K69" s="42">
        <f t="shared" si="4"/>
        <v>0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42"/>
      <c r="B70" s="42"/>
      <c r="C70" s="42"/>
      <c r="D70" s="42"/>
      <c r="E70" s="42"/>
      <c r="F70" s="42"/>
      <c r="G70" s="42">
        <f t="shared" si="1"/>
        <v>0</v>
      </c>
      <c r="H70" s="42">
        <f t="shared" si="2"/>
        <v>0</v>
      </c>
      <c r="I70" s="42"/>
      <c r="J70" s="42">
        <f t="shared" si="3"/>
        <v>0</v>
      </c>
      <c r="K70" s="42">
        <f t="shared" si="4"/>
        <v>0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42"/>
      <c r="B71" s="42"/>
      <c r="C71" s="42"/>
      <c r="D71" s="42"/>
      <c r="E71" s="42"/>
      <c r="F71" s="42"/>
      <c r="G71" s="42">
        <f t="shared" si="1"/>
        <v>0</v>
      </c>
      <c r="H71" s="42">
        <f t="shared" si="2"/>
        <v>0</v>
      </c>
      <c r="I71" s="42"/>
      <c r="J71" s="42">
        <f t="shared" si="3"/>
        <v>0</v>
      </c>
      <c r="K71" s="42">
        <f t="shared" si="4"/>
        <v>0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42"/>
      <c r="B72" s="42"/>
      <c r="C72" s="42"/>
      <c r="D72" s="42"/>
      <c r="E72" s="42"/>
      <c r="F72" s="42"/>
      <c r="G72" s="42">
        <f t="shared" si="1"/>
        <v>0</v>
      </c>
      <c r="H72" s="42">
        <f t="shared" si="2"/>
        <v>0</v>
      </c>
      <c r="I72" s="42"/>
      <c r="J72" s="42">
        <f t="shared" si="3"/>
        <v>0</v>
      </c>
      <c r="K72" s="42">
        <f t="shared" si="4"/>
        <v>0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42"/>
      <c r="B73" s="42"/>
      <c r="C73" s="42"/>
      <c r="D73" s="42"/>
      <c r="E73" s="42"/>
      <c r="F73" s="42"/>
      <c r="G73" s="42">
        <f t="shared" si="1"/>
        <v>0</v>
      </c>
      <c r="H73" s="42">
        <f t="shared" si="2"/>
        <v>0</v>
      </c>
      <c r="I73" s="42"/>
      <c r="J73" s="42">
        <f t="shared" si="3"/>
        <v>0</v>
      </c>
      <c r="K73" s="42">
        <f t="shared" si="4"/>
        <v>0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42"/>
      <c r="B74" s="42"/>
      <c r="C74" s="42"/>
      <c r="D74" s="42"/>
      <c r="E74" s="42"/>
      <c r="F74" s="42"/>
      <c r="G74" s="42">
        <f t="shared" si="1"/>
        <v>0</v>
      </c>
      <c r="H74" s="42">
        <f t="shared" si="2"/>
        <v>0</v>
      </c>
      <c r="I74" s="42"/>
      <c r="J74" s="42">
        <f t="shared" si="3"/>
        <v>0</v>
      </c>
      <c r="K74" s="42">
        <f t="shared" si="4"/>
        <v>0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42"/>
      <c r="B75" s="42"/>
      <c r="C75" s="42"/>
      <c r="D75" s="42"/>
      <c r="E75" s="42"/>
      <c r="F75" s="42"/>
      <c r="G75" s="42">
        <f t="shared" si="1"/>
        <v>0</v>
      </c>
      <c r="H75" s="42">
        <f t="shared" si="2"/>
        <v>0</v>
      </c>
      <c r="I75" s="42"/>
      <c r="J75" s="42">
        <f t="shared" si="3"/>
        <v>0</v>
      </c>
      <c r="K75" s="42">
        <f t="shared" si="4"/>
        <v>0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42"/>
      <c r="B76" s="42"/>
      <c r="C76" s="42"/>
      <c r="D76" s="42"/>
      <c r="E76" s="42"/>
      <c r="F76" s="42"/>
      <c r="G76" s="42">
        <f t="shared" si="1"/>
        <v>0</v>
      </c>
      <c r="H76" s="42">
        <f t="shared" si="2"/>
        <v>0</v>
      </c>
      <c r="I76" s="42"/>
      <c r="J76" s="42">
        <f t="shared" si="3"/>
        <v>0</v>
      </c>
      <c r="K76" s="42">
        <f t="shared" si="4"/>
        <v>0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42"/>
      <c r="B77" s="42"/>
      <c r="C77" s="42"/>
      <c r="D77" s="42"/>
      <c r="E77" s="42"/>
      <c r="F77" s="42"/>
      <c r="G77" s="42">
        <f t="shared" si="1"/>
        <v>0</v>
      </c>
      <c r="H77" s="42">
        <f t="shared" si="2"/>
        <v>0</v>
      </c>
      <c r="I77" s="42"/>
      <c r="J77" s="42">
        <f t="shared" si="3"/>
        <v>0</v>
      </c>
      <c r="K77" s="42">
        <f t="shared" si="4"/>
        <v>0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42"/>
      <c r="B78" s="42"/>
      <c r="C78" s="42"/>
      <c r="D78" s="42"/>
      <c r="E78" s="42"/>
      <c r="F78" s="42"/>
      <c r="G78" s="42">
        <f t="shared" si="1"/>
        <v>0</v>
      </c>
      <c r="H78" s="42">
        <f t="shared" si="2"/>
        <v>0</v>
      </c>
      <c r="I78" s="42"/>
      <c r="J78" s="42">
        <f t="shared" si="3"/>
        <v>0</v>
      </c>
      <c r="K78" s="42">
        <f t="shared" si="4"/>
        <v>0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42"/>
      <c r="B79" s="42"/>
      <c r="C79" s="42"/>
      <c r="D79" s="42"/>
      <c r="E79" s="42"/>
      <c r="F79" s="42"/>
      <c r="G79" s="42">
        <f t="shared" si="1"/>
        <v>0</v>
      </c>
      <c r="H79" s="42">
        <f t="shared" si="2"/>
        <v>0</v>
      </c>
      <c r="I79" s="42"/>
      <c r="J79" s="42">
        <f t="shared" si="3"/>
        <v>0</v>
      </c>
      <c r="K79" s="42">
        <f t="shared" si="4"/>
        <v>0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42"/>
      <c r="B80" s="42"/>
      <c r="C80" s="42"/>
      <c r="D80" s="42"/>
      <c r="E80" s="42"/>
      <c r="F80" s="42"/>
      <c r="G80" s="42">
        <f t="shared" si="1"/>
        <v>0</v>
      </c>
      <c r="H80" s="42">
        <f t="shared" si="2"/>
        <v>0</v>
      </c>
      <c r="I80" s="42"/>
      <c r="J80" s="42">
        <f t="shared" si="3"/>
        <v>0</v>
      </c>
      <c r="K80" s="42">
        <f t="shared" si="4"/>
        <v>0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42"/>
      <c r="B81" s="42"/>
      <c r="C81" s="42"/>
      <c r="D81" s="42"/>
      <c r="E81" s="42"/>
      <c r="F81" s="42"/>
      <c r="G81" s="42">
        <f t="shared" si="1"/>
        <v>0</v>
      </c>
      <c r="H81" s="42">
        <f t="shared" si="2"/>
        <v>0</v>
      </c>
      <c r="I81" s="42"/>
      <c r="J81" s="42">
        <f t="shared" si="3"/>
        <v>0</v>
      </c>
      <c r="K81" s="42">
        <f t="shared" si="4"/>
        <v>0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42"/>
      <c r="B82" s="42"/>
      <c r="C82" s="42"/>
      <c r="D82" s="42"/>
      <c r="E82" s="42"/>
      <c r="F82" s="42"/>
      <c r="G82" s="42">
        <f t="shared" si="1"/>
        <v>0</v>
      </c>
      <c r="H82" s="42">
        <f t="shared" si="2"/>
        <v>0</v>
      </c>
      <c r="I82" s="42"/>
      <c r="J82" s="42">
        <f t="shared" si="3"/>
        <v>0</v>
      </c>
      <c r="K82" s="42">
        <f t="shared" si="4"/>
        <v>0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42"/>
      <c r="B83" s="42"/>
      <c r="C83" s="42"/>
      <c r="D83" s="42"/>
      <c r="E83" s="42"/>
      <c r="F83" s="42"/>
      <c r="G83" s="42">
        <f t="shared" si="1"/>
        <v>0</v>
      </c>
      <c r="H83" s="42">
        <f t="shared" si="2"/>
        <v>0</v>
      </c>
      <c r="I83" s="42"/>
      <c r="J83" s="42">
        <f t="shared" si="3"/>
        <v>0</v>
      </c>
      <c r="K83" s="42">
        <f t="shared" si="4"/>
        <v>0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42"/>
      <c r="B84" s="42"/>
      <c r="C84" s="42"/>
      <c r="D84" s="42"/>
      <c r="E84" s="42"/>
      <c r="F84" s="42"/>
      <c r="G84" s="42">
        <f t="shared" si="1"/>
        <v>0</v>
      </c>
      <c r="H84" s="42">
        <f t="shared" si="2"/>
        <v>0</v>
      </c>
      <c r="I84" s="42"/>
      <c r="J84" s="42">
        <f t="shared" si="3"/>
        <v>0</v>
      </c>
      <c r="K84" s="42">
        <f t="shared" si="4"/>
        <v>0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42"/>
      <c r="B85" s="42"/>
      <c r="C85" s="42"/>
      <c r="D85" s="42"/>
      <c r="E85" s="42"/>
      <c r="F85" s="42"/>
      <c r="G85" s="42">
        <f t="shared" si="1"/>
        <v>0</v>
      </c>
      <c r="H85" s="42">
        <f t="shared" si="2"/>
        <v>0</v>
      </c>
      <c r="I85" s="42"/>
      <c r="J85" s="42">
        <f t="shared" si="3"/>
        <v>0</v>
      </c>
      <c r="K85" s="42">
        <f t="shared" si="4"/>
        <v>0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42"/>
      <c r="B86" s="42"/>
      <c r="C86" s="42"/>
      <c r="D86" s="42"/>
      <c r="E86" s="42"/>
      <c r="F86" s="42"/>
      <c r="G86" s="42">
        <f t="shared" si="1"/>
        <v>0</v>
      </c>
      <c r="H86" s="42">
        <f t="shared" si="2"/>
        <v>0</v>
      </c>
      <c r="I86" s="42"/>
      <c r="J86" s="42">
        <f t="shared" si="3"/>
        <v>0</v>
      </c>
      <c r="K86" s="42">
        <f t="shared" si="4"/>
        <v>0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42"/>
      <c r="B87" s="42"/>
      <c r="C87" s="42"/>
      <c r="D87" s="42"/>
      <c r="E87" s="42"/>
      <c r="F87" s="42"/>
      <c r="G87" s="42">
        <f t="shared" si="1"/>
        <v>0</v>
      </c>
      <c r="H87" s="42">
        <f t="shared" si="2"/>
        <v>0</v>
      </c>
      <c r="I87" s="42"/>
      <c r="J87" s="42">
        <f t="shared" si="3"/>
        <v>0</v>
      </c>
      <c r="K87" s="42">
        <f t="shared" si="4"/>
        <v>0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42"/>
      <c r="B88" s="42"/>
      <c r="C88" s="42"/>
      <c r="D88" s="42"/>
      <c r="E88" s="42"/>
      <c r="F88" s="42"/>
      <c r="G88" s="42">
        <f t="shared" si="1"/>
        <v>0</v>
      </c>
      <c r="H88" s="42">
        <f t="shared" si="2"/>
        <v>0</v>
      </c>
      <c r="I88" s="42"/>
      <c r="J88" s="42">
        <f t="shared" si="3"/>
        <v>0</v>
      </c>
      <c r="K88" s="42">
        <f t="shared" si="4"/>
        <v>0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42"/>
      <c r="B89" s="42"/>
      <c r="C89" s="42"/>
      <c r="D89" s="42"/>
      <c r="E89" s="42"/>
      <c r="F89" s="42"/>
      <c r="G89" s="42">
        <f t="shared" si="1"/>
        <v>0</v>
      </c>
      <c r="H89" s="42">
        <f t="shared" si="2"/>
        <v>0</v>
      </c>
      <c r="I89" s="42"/>
      <c r="J89" s="42">
        <f t="shared" si="3"/>
        <v>0</v>
      </c>
      <c r="K89" s="42">
        <f t="shared" si="4"/>
        <v>0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42"/>
      <c r="B90" s="42"/>
      <c r="C90" s="42"/>
      <c r="D90" s="42"/>
      <c r="E90" s="42"/>
      <c r="F90" s="42"/>
      <c r="G90" s="42">
        <f t="shared" si="1"/>
        <v>0</v>
      </c>
      <c r="H90" s="42">
        <f t="shared" si="2"/>
        <v>0</v>
      </c>
      <c r="I90" s="42"/>
      <c r="J90" s="42">
        <f t="shared" si="3"/>
        <v>0</v>
      </c>
      <c r="K90" s="42">
        <f t="shared" si="4"/>
        <v>0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42"/>
      <c r="B91" s="42"/>
      <c r="C91" s="42"/>
      <c r="D91" s="42"/>
      <c r="E91" s="42"/>
      <c r="F91" s="42"/>
      <c r="G91" s="42">
        <f t="shared" si="1"/>
        <v>0</v>
      </c>
      <c r="H91" s="42">
        <f t="shared" si="2"/>
        <v>0</v>
      </c>
      <c r="I91" s="42"/>
      <c r="J91" s="42">
        <f t="shared" si="3"/>
        <v>0</v>
      </c>
      <c r="K91" s="42">
        <f t="shared" si="4"/>
        <v>0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42"/>
      <c r="B92" s="42"/>
      <c r="C92" s="42"/>
      <c r="D92" s="42"/>
      <c r="E92" s="42"/>
      <c r="F92" s="42"/>
      <c r="G92" s="42">
        <f t="shared" si="1"/>
        <v>0</v>
      </c>
      <c r="H92" s="42">
        <f t="shared" si="2"/>
        <v>0</v>
      </c>
      <c r="I92" s="42"/>
      <c r="J92" s="42">
        <f t="shared" si="3"/>
        <v>0</v>
      </c>
      <c r="K92" s="42">
        <f t="shared" si="4"/>
        <v>0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42"/>
      <c r="B93" s="42"/>
      <c r="C93" s="42"/>
      <c r="D93" s="42"/>
      <c r="E93" s="42"/>
      <c r="F93" s="42"/>
      <c r="G93" s="42">
        <f t="shared" si="1"/>
        <v>0</v>
      </c>
      <c r="H93" s="42">
        <f t="shared" si="2"/>
        <v>0</v>
      </c>
      <c r="I93" s="42"/>
      <c r="J93" s="42">
        <f t="shared" si="3"/>
        <v>0</v>
      </c>
      <c r="K93" s="42">
        <f t="shared" si="4"/>
        <v>0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42"/>
      <c r="B94" s="42"/>
      <c r="C94" s="42"/>
      <c r="D94" s="42"/>
      <c r="E94" s="42"/>
      <c r="F94" s="42"/>
      <c r="G94" s="42">
        <f t="shared" si="1"/>
        <v>0</v>
      </c>
      <c r="H94" s="42">
        <f t="shared" si="2"/>
        <v>0</v>
      </c>
      <c r="I94" s="42"/>
      <c r="J94" s="42">
        <f t="shared" si="3"/>
        <v>0</v>
      </c>
      <c r="K94" s="42">
        <f t="shared" si="4"/>
        <v>0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42"/>
      <c r="B95" s="42"/>
      <c r="C95" s="42"/>
      <c r="D95" s="42"/>
      <c r="E95" s="42"/>
      <c r="F95" s="42"/>
      <c r="G95" s="42">
        <f t="shared" si="1"/>
        <v>0</v>
      </c>
      <c r="H95" s="42">
        <f t="shared" si="2"/>
        <v>0</v>
      </c>
      <c r="I95" s="42"/>
      <c r="J95" s="42">
        <f t="shared" si="3"/>
        <v>0</v>
      </c>
      <c r="K95" s="42">
        <f t="shared" si="4"/>
        <v>0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42"/>
      <c r="B96" s="42"/>
      <c r="C96" s="42"/>
      <c r="D96" s="42"/>
      <c r="E96" s="42"/>
      <c r="F96" s="42"/>
      <c r="G96" s="42">
        <f t="shared" si="1"/>
        <v>0</v>
      </c>
      <c r="H96" s="42">
        <f t="shared" si="2"/>
        <v>0</v>
      </c>
      <c r="I96" s="42"/>
      <c r="J96" s="42">
        <f t="shared" si="3"/>
        <v>0</v>
      </c>
      <c r="K96" s="42">
        <f t="shared" si="4"/>
        <v>0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42"/>
      <c r="B97" s="42"/>
      <c r="C97" s="42"/>
      <c r="D97" s="42"/>
      <c r="E97" s="42"/>
      <c r="F97" s="42"/>
      <c r="G97" s="42">
        <f t="shared" si="1"/>
        <v>0</v>
      </c>
      <c r="H97" s="42">
        <f t="shared" si="2"/>
        <v>0</v>
      </c>
      <c r="I97" s="42"/>
      <c r="J97" s="42">
        <f t="shared" si="3"/>
        <v>0</v>
      </c>
      <c r="K97" s="42">
        <f t="shared" si="4"/>
        <v>0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42"/>
      <c r="B98" s="42"/>
      <c r="C98" s="42"/>
      <c r="D98" s="42"/>
      <c r="E98" s="42"/>
      <c r="F98" s="42"/>
      <c r="G98" s="42">
        <f t="shared" si="1"/>
        <v>0</v>
      </c>
      <c r="H98" s="42">
        <f t="shared" si="2"/>
        <v>0</v>
      </c>
      <c r="I98" s="42"/>
      <c r="J98" s="42">
        <f t="shared" si="3"/>
        <v>0</v>
      </c>
      <c r="K98" s="42">
        <f t="shared" si="4"/>
        <v>0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42"/>
      <c r="B99" s="42"/>
      <c r="C99" s="42"/>
      <c r="D99" s="42"/>
      <c r="E99" s="42"/>
      <c r="F99" s="42"/>
      <c r="G99" s="42">
        <f t="shared" si="1"/>
        <v>0</v>
      </c>
      <c r="H99" s="42">
        <f t="shared" si="2"/>
        <v>0</v>
      </c>
      <c r="I99" s="42"/>
      <c r="J99" s="42">
        <f t="shared" si="3"/>
        <v>0</v>
      </c>
      <c r="K99" s="42">
        <f t="shared" si="4"/>
        <v>0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42"/>
      <c r="B100" s="42"/>
      <c r="C100" s="42"/>
      <c r="D100" s="42"/>
      <c r="E100" s="42"/>
      <c r="F100" s="42"/>
      <c r="G100" s="42">
        <f t="shared" si="1"/>
        <v>0</v>
      </c>
      <c r="H100" s="42">
        <f t="shared" si="2"/>
        <v>0</v>
      </c>
      <c r="I100" s="42"/>
      <c r="J100" s="42">
        <f t="shared" si="3"/>
        <v>0</v>
      </c>
      <c r="K100" s="42">
        <f t="shared" si="4"/>
        <v>0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42"/>
      <c r="B101" s="42"/>
      <c r="C101" s="42"/>
      <c r="D101" s="42"/>
      <c r="E101" s="42"/>
      <c r="F101" s="42"/>
      <c r="G101" s="42">
        <f t="shared" si="1"/>
        <v>0</v>
      </c>
      <c r="H101" s="42">
        <f t="shared" si="2"/>
        <v>0</v>
      </c>
      <c r="I101" s="42"/>
      <c r="J101" s="42">
        <f t="shared" si="3"/>
        <v>0</v>
      </c>
      <c r="K101" s="42">
        <f t="shared" si="4"/>
        <v>0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42"/>
      <c r="B102" s="42"/>
      <c r="C102" s="42"/>
      <c r="D102" s="42"/>
      <c r="E102" s="42"/>
      <c r="F102" s="42"/>
      <c r="G102" s="42">
        <f t="shared" si="1"/>
        <v>0</v>
      </c>
      <c r="H102" s="42">
        <f t="shared" si="2"/>
        <v>0</v>
      </c>
      <c r="I102" s="42"/>
      <c r="J102" s="42">
        <f t="shared" si="3"/>
        <v>0</v>
      </c>
      <c r="K102" s="42">
        <f t="shared" si="4"/>
        <v>0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43" t="s">
        <v>56</v>
      </c>
      <c r="B104" s="42"/>
      <c r="C104" s="42"/>
      <c r="D104" s="42"/>
      <c r="E104" s="42"/>
      <c r="F104" s="42"/>
      <c r="G104" s="42"/>
      <c r="H104" s="42">
        <f>AVERAGE(H3:H102)</f>
        <v>0.04237797619</v>
      </c>
      <c r="I104" s="42"/>
      <c r="J104" s="42">
        <f t="shared" ref="J104:K104" si="5">SUM(J3:J102)</f>
        <v>3390000</v>
      </c>
      <c r="K104" s="42">
        <f t="shared" si="5"/>
        <v>2262000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">
    <mergeCell ref="A1:K1"/>
  </mergeCells>
  <conditionalFormatting sqref="H3:H102">
    <cfRule type="colorScale" priority="1">
      <colorScale>
        <cfvo type="formula" val="0"/>
        <cfvo type="formula" val="0.45"/>
        <cfvo type="formula" val="0.65"/>
        <color rgb="FFF8696B"/>
        <color rgb="FFFFEB84"/>
        <color rgb="FF63BE7B"/>
      </colorScale>
    </cfRule>
  </conditionalFormatting>
  <dataValidations>
    <dataValidation type="list" allowBlank="1" showErrorMessage="1" sqref="C3:C102">
      <formula1>'Parámetros'!$A$11:$A$16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0.43"/>
    <col customWidth="1" min="2" max="2" width="42.57"/>
    <col customWidth="1" min="3" max="3" width="27.86"/>
    <col customWidth="1" min="4" max="6" width="10.0"/>
    <col customWidth="1" min="7" max="26" width="8.71"/>
  </cols>
  <sheetData>
    <row r="1" ht="30.0" customHeight="1">
      <c r="A1" s="2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44" t="s">
        <v>57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9" t="s">
        <v>58</v>
      </c>
      <c r="B4" s="39" t="s">
        <v>21</v>
      </c>
      <c r="C4" s="13"/>
      <c r="D4" s="13"/>
      <c r="E4" s="13"/>
      <c r="F4" s="13"/>
      <c r="G4" s="7"/>
      <c r="H4" s="7"/>
      <c r="I4" s="7"/>
      <c r="J4" s="7"/>
      <c r="K4" s="7"/>
      <c r="L4" s="7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2" t="s">
        <v>59</v>
      </c>
      <c r="B5" s="22">
        <f>Calculadora!H104</f>
        <v>0.04237797619</v>
      </c>
      <c r="C5" s="13"/>
      <c r="D5" s="13"/>
      <c r="E5" s="13"/>
      <c r="F5" s="13"/>
      <c r="G5" s="7"/>
      <c r="H5" s="7"/>
      <c r="I5" s="7"/>
      <c r="J5" s="7"/>
      <c r="K5" s="7"/>
      <c r="L5" s="7"/>
      <c r="M5" s="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2" t="s">
        <v>60</v>
      </c>
      <c r="B6" s="22">
        <f>Calculadora!J104</f>
        <v>3390000</v>
      </c>
      <c r="C6" s="13"/>
      <c r="D6" s="13"/>
      <c r="E6" s="13"/>
      <c r="F6" s="13"/>
      <c r="G6" s="7"/>
      <c r="H6" s="7"/>
      <c r="I6" s="7"/>
      <c r="J6" s="7"/>
      <c r="K6" s="7"/>
      <c r="L6" s="7"/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2" t="s">
        <v>61</v>
      </c>
      <c r="B7" s="22">
        <f>Calculadora!K104</f>
        <v>2262000</v>
      </c>
      <c r="C7" s="13"/>
      <c r="D7" s="13"/>
      <c r="E7" s="13"/>
      <c r="F7" s="13"/>
      <c r="G7" s="7"/>
      <c r="H7" s="7"/>
      <c r="I7" s="7"/>
      <c r="J7" s="7"/>
      <c r="K7" s="7"/>
      <c r="L7" s="7"/>
      <c r="M7" s="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8"/>
      <c r="B8" s="13"/>
      <c r="C8" s="13"/>
      <c r="D8" s="13"/>
      <c r="E8" s="13"/>
      <c r="F8" s="13"/>
      <c r="G8" s="7"/>
      <c r="H8" s="7"/>
      <c r="I8" s="7"/>
      <c r="J8" s="7"/>
      <c r="K8" s="7"/>
      <c r="L8" s="7"/>
      <c r="M8" s="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9" t="s">
        <v>62</v>
      </c>
      <c r="B9" s="39"/>
      <c r="C9" s="39"/>
      <c r="D9" s="13"/>
      <c r="E9" s="13"/>
      <c r="F9" s="13"/>
      <c r="G9" s="7"/>
      <c r="H9" s="7"/>
      <c r="I9" s="7"/>
      <c r="J9" s="7"/>
      <c r="K9" s="7"/>
      <c r="L9" s="7"/>
      <c r="M9" s="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2" t="s">
        <v>32</v>
      </c>
      <c r="B10" s="22">
        <f>COUNTIF(Calculadora!C3:C102,"Entrada")</f>
        <v>1</v>
      </c>
      <c r="C10" s="22">
        <f>AVERAGEIF(Calculadora!C3:C102,"Entrada",Calculadora!H3:H102)</f>
        <v>0.71875</v>
      </c>
      <c r="D10" s="13"/>
      <c r="E10" s="13"/>
      <c r="F10" s="13"/>
      <c r="G10" s="7"/>
      <c r="H10" s="7"/>
      <c r="I10" s="7"/>
      <c r="J10" s="7"/>
      <c r="K10" s="7"/>
      <c r="L10" s="7"/>
      <c r="M10" s="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2" t="s">
        <v>33</v>
      </c>
      <c r="B11" s="22">
        <f>COUNTIF(Calculadora!C3:C102,"Principal")</f>
        <v>2</v>
      </c>
      <c r="C11" s="22">
        <f>AVERAGEIF(Calculadora!C3:C102,"Principal",Calculadora!H3:H102)</f>
        <v>0.5928571429</v>
      </c>
      <c r="D11" s="13"/>
      <c r="E11" s="13"/>
      <c r="F11" s="13"/>
      <c r="G11" s="7"/>
      <c r="H11" s="7"/>
      <c r="I11" s="7"/>
      <c r="J11" s="7"/>
      <c r="K11" s="7"/>
      <c r="L11" s="7"/>
      <c r="M11" s="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2" t="s">
        <v>34</v>
      </c>
      <c r="B12" s="22">
        <f>COUNTIF(Calculadora!C3:C102,"Postre")</f>
        <v>2</v>
      </c>
      <c r="C12" s="22">
        <f>AVERAGEIF(Calculadora!C3:C102,"Postre",Calculadora!H3:H102)</f>
        <v>0.8055555556</v>
      </c>
      <c r="D12" s="13"/>
      <c r="E12" s="13"/>
      <c r="F12" s="13"/>
      <c r="G12" s="7"/>
      <c r="H12" s="7"/>
      <c r="I12" s="7"/>
      <c r="J12" s="7"/>
      <c r="K12" s="7"/>
      <c r="L12" s="7"/>
      <c r="M12" s="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2" t="s">
        <v>35</v>
      </c>
      <c r="B13" s="22">
        <f>COUNTIF(Calculadora!C3:C102,"Bebida")</f>
        <v>1</v>
      </c>
      <c r="C13" s="22">
        <f>AVERAGEIF(Calculadora!C3:C102,"Bebida",Calculadora!H3:H102)</f>
        <v>0.7222222222</v>
      </c>
      <c r="D13" s="13"/>
      <c r="E13" s="13"/>
      <c r="F13" s="13"/>
      <c r="G13" s="7"/>
      <c r="H13" s="7"/>
      <c r="I13" s="7"/>
      <c r="J13" s="7"/>
      <c r="K13" s="7"/>
      <c r="L13" s="7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2" t="s">
        <v>36</v>
      </c>
      <c r="B14" s="22">
        <f>COUNTIF(Calculadora!C3:C102,"Acompañamiento")</f>
        <v>0</v>
      </c>
      <c r="C14" s="22" t="str">
        <f>AVERAGEIF(Calculadora!C3:C102,"Acompañamiento",Calculadora!H3:H102)</f>
        <v>#DIV/0!</v>
      </c>
      <c r="D14" s="13"/>
      <c r="E14" s="13"/>
      <c r="F14" s="13"/>
      <c r="G14" s="7"/>
      <c r="H14" s="7"/>
      <c r="I14" s="7"/>
      <c r="J14" s="7"/>
      <c r="K14" s="7"/>
      <c r="L14" s="7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2" t="s">
        <v>37</v>
      </c>
      <c r="B15" s="22">
        <f>COUNTIF(Calculadora!C3:C102,"Otro")</f>
        <v>0</v>
      </c>
      <c r="C15" s="22" t="str">
        <f>AVERAGEIF(Calculadora!C3:C102,"Otro",Calculadora!H3:H102)</f>
        <v>#DIV/0!</v>
      </c>
      <c r="D15" s="13"/>
      <c r="E15" s="13"/>
      <c r="F15" s="13"/>
      <c r="G15" s="7"/>
      <c r="H15" s="7"/>
      <c r="I15" s="7"/>
      <c r="J15" s="7"/>
      <c r="K15" s="7"/>
      <c r="L15" s="7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3"/>
      <c r="B16" s="13"/>
      <c r="C16" s="13"/>
      <c r="D16" s="13"/>
      <c r="E16" s="13"/>
      <c r="F16" s="13"/>
      <c r="G16" s="7"/>
      <c r="H16" s="7"/>
      <c r="I16" s="7"/>
      <c r="J16" s="7"/>
      <c r="K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2" t="s">
        <v>63</v>
      </c>
      <c r="B17" s="22" t="s">
        <v>64</v>
      </c>
      <c r="C17" s="13"/>
      <c r="D17" s="13"/>
      <c r="E17" s="13"/>
      <c r="F17" s="13"/>
      <c r="G17" s="7"/>
      <c r="H17" s="7"/>
      <c r="I17" s="7"/>
      <c r="J17" s="7"/>
      <c r="K17" s="7"/>
      <c r="L17" s="7"/>
      <c r="M17" s="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">
    <mergeCell ref="A1:N1"/>
    <mergeCell ref="A2:N2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94.86"/>
    <col customWidth="1" min="3" max="6" width="12.0"/>
    <col customWidth="1" min="7" max="26" width="8.71"/>
  </cols>
  <sheetData>
    <row r="1" ht="30.0" customHeight="1">
      <c r="A1" s="2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46" t="s">
        <v>65</v>
      </c>
      <c r="B2" s="2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"/>
      <c r="S2" s="2"/>
      <c r="T2" s="2"/>
      <c r="U2" s="2"/>
      <c r="V2" s="2"/>
      <c r="W2" s="2"/>
      <c r="X2" s="2"/>
      <c r="Y2" s="2"/>
      <c r="Z2" s="2"/>
    </row>
    <row r="3">
      <c r="A3" s="47" t="s">
        <v>66</v>
      </c>
      <c r="B3" s="48" t="s">
        <v>67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"/>
      <c r="S3" s="2"/>
      <c r="T3" s="2"/>
      <c r="U3" s="2"/>
      <c r="V3" s="2"/>
      <c r="W3" s="2"/>
      <c r="X3" s="2"/>
      <c r="Y3" s="2"/>
      <c r="Z3" s="2"/>
    </row>
    <row r="4">
      <c r="A4" s="22" t="s">
        <v>68</v>
      </c>
      <c r="B4" s="22" t="s">
        <v>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"/>
      <c r="S4" s="2"/>
      <c r="T4" s="2"/>
      <c r="U4" s="2"/>
      <c r="V4" s="2"/>
      <c r="W4" s="2"/>
      <c r="X4" s="2"/>
      <c r="Y4" s="2"/>
      <c r="Z4" s="2"/>
    </row>
    <row r="5">
      <c r="A5" s="22" t="s">
        <v>70</v>
      </c>
      <c r="B5" s="22" t="s">
        <v>71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2"/>
      <c r="S5" s="2"/>
      <c r="T5" s="2"/>
      <c r="U5" s="2"/>
      <c r="V5" s="2"/>
      <c r="W5" s="2"/>
      <c r="X5" s="2"/>
      <c r="Y5" s="2"/>
      <c r="Z5" s="2"/>
    </row>
    <row r="6">
      <c r="A6" s="22" t="s">
        <v>43</v>
      </c>
      <c r="B6" s="22" t="s">
        <v>72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"/>
      <c r="S6" s="2"/>
      <c r="T6" s="2"/>
      <c r="U6" s="2"/>
      <c r="V6" s="2"/>
      <c r="W6" s="2"/>
      <c r="X6" s="2"/>
      <c r="Y6" s="2"/>
      <c r="Z6" s="2"/>
    </row>
    <row r="7">
      <c r="A7" s="22" t="s">
        <v>44</v>
      </c>
      <c r="B7" s="22" t="s">
        <v>73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2"/>
      <c r="S7" s="2"/>
      <c r="T7" s="2"/>
      <c r="U7" s="2"/>
      <c r="V7" s="2"/>
      <c r="W7" s="2"/>
      <c r="X7" s="2"/>
      <c r="Y7" s="2"/>
      <c r="Z7" s="2"/>
    </row>
    <row r="8">
      <c r="A8" s="22" t="s">
        <v>45</v>
      </c>
      <c r="B8" s="22" t="s">
        <v>74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2"/>
      <c r="S8" s="2"/>
      <c r="T8" s="2"/>
      <c r="U8" s="2"/>
      <c r="V8" s="2"/>
      <c r="W8" s="2"/>
      <c r="X8" s="2"/>
      <c r="Y8" s="2"/>
      <c r="Z8" s="2"/>
    </row>
    <row r="9">
      <c r="A9" s="22" t="s">
        <v>47</v>
      </c>
      <c r="B9" s="22" t="s">
        <v>75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2"/>
      <c r="S9" s="2"/>
      <c r="T9" s="2"/>
      <c r="U9" s="2"/>
      <c r="V9" s="2"/>
      <c r="W9" s="2"/>
      <c r="X9" s="2"/>
      <c r="Y9" s="2"/>
      <c r="Z9" s="2"/>
    </row>
    <row r="10">
      <c r="A10" s="22" t="s">
        <v>76</v>
      </c>
      <c r="B10" s="22" t="s">
        <v>77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2"/>
      <c r="S10" s="2"/>
      <c r="T10" s="2"/>
      <c r="U10" s="2"/>
      <c r="V10" s="2"/>
      <c r="W10" s="2"/>
      <c r="X10" s="2"/>
      <c r="Y10" s="2"/>
      <c r="Z10" s="2"/>
    </row>
    <row r="11">
      <c r="A11" s="13"/>
      <c r="B11" s="13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2"/>
      <c r="S11" s="2"/>
      <c r="T11" s="2"/>
      <c r="U11" s="2"/>
      <c r="V11" s="2"/>
      <c r="W11" s="2"/>
      <c r="X11" s="2"/>
      <c r="Y11" s="2"/>
      <c r="Z11" s="2"/>
    </row>
    <row r="12">
      <c r="A12" s="22" t="s">
        <v>78</v>
      </c>
      <c r="B12" s="49" t="s">
        <v>79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2"/>
      <c r="S12" s="2"/>
      <c r="T12" s="2"/>
      <c r="U12" s="2"/>
      <c r="V12" s="2"/>
      <c r="W12" s="2"/>
      <c r="X12" s="2"/>
      <c r="Y12" s="2"/>
      <c r="Z12" s="2"/>
    </row>
    <row r="13">
      <c r="A13" s="22"/>
      <c r="B13" s="50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2"/>
      <c r="S13" s="2"/>
      <c r="T13" s="2"/>
      <c r="U13" s="2"/>
      <c r="V13" s="2"/>
      <c r="W13" s="2"/>
      <c r="X13" s="2"/>
      <c r="Y13" s="2"/>
      <c r="Z13" s="2"/>
    </row>
    <row r="14">
      <c r="A14" s="49"/>
      <c r="B14" s="5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2"/>
      <c r="S14" s="2"/>
      <c r="T14" s="2"/>
      <c r="U14" s="2"/>
      <c r="V14" s="2"/>
      <c r="W14" s="2"/>
      <c r="X14" s="2"/>
      <c r="Y14" s="2"/>
      <c r="Z14" s="2"/>
    </row>
    <row r="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2"/>
      <c r="S15" s="2"/>
      <c r="T15" s="2"/>
      <c r="U15" s="2"/>
      <c r="V15" s="2"/>
      <c r="W15" s="2"/>
      <c r="X15" s="2"/>
      <c r="Y15" s="2"/>
      <c r="Z15" s="2"/>
    </row>
    <row r="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2"/>
      <c r="S16" s="2"/>
      <c r="T16" s="2"/>
      <c r="U16" s="2"/>
      <c r="V16" s="2"/>
      <c r="W16" s="2"/>
      <c r="X16" s="2"/>
      <c r="Y16" s="2"/>
      <c r="Z16" s="2"/>
    </row>
    <row r="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2"/>
      <c r="S17" s="2"/>
      <c r="T17" s="2"/>
      <c r="U17" s="2"/>
      <c r="V17" s="2"/>
      <c r="W17" s="2"/>
      <c r="X17" s="2"/>
      <c r="Y17" s="2"/>
      <c r="Z17" s="2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2"/>
      <c r="S18" s="2"/>
      <c r="T18" s="2"/>
      <c r="U18" s="2"/>
      <c r="V18" s="2"/>
      <c r="W18" s="2"/>
      <c r="X18" s="2"/>
      <c r="Y18" s="2"/>
      <c r="Z18" s="2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2"/>
      <c r="S19" s="2"/>
      <c r="T19" s="2"/>
      <c r="U19" s="2"/>
      <c r="V19" s="2"/>
      <c r="W19" s="2"/>
      <c r="X19" s="2"/>
      <c r="Y19" s="2"/>
      <c r="Z19" s="2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2"/>
      <c r="S20" s="2"/>
      <c r="T20" s="2"/>
      <c r="U20" s="2"/>
      <c r="V20" s="2"/>
      <c r="W20" s="2"/>
      <c r="X20" s="2"/>
      <c r="Y20" s="2"/>
      <c r="Z20" s="2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">
    <mergeCell ref="A1:B1"/>
    <mergeCell ref="A2:B2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2025-09-09T13:20:50Z</dcterms:created>
  <dc:creator>openpyxl</dc:creator>
</cp:coreProperties>
</file>